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i\Desktop\"/>
    </mc:Choice>
  </mc:AlternateContent>
  <bookViews>
    <workbookView xWindow="0" yWindow="0" windowWidth="20490" windowHeight="7740" firstSheet="3" activeTab="10"/>
  </bookViews>
  <sheets>
    <sheet name="BEO" sheetId="3" r:id="rId1"/>
    <sheet name="GKV" sheetId="12" r:id="rId2"/>
    <sheet name="KÜLSZER" sheetId="5" r:id="rId3"/>
    <sheet name="SZER PK" sheetId="7" r:id="rId4"/>
    <sheet name="RAJPK H." sheetId="8" r:id="rId5"/>
    <sheet name="RAJPK" sheetId="9" r:id="rId6"/>
    <sheet name="SZOLG PK" sheetId="10" r:id="rId7"/>
    <sheet name="ŐRS PK" sheetId="11" r:id="rId8"/>
    <sheet name="Tiszthelyettes" sheetId="2" r:id="rId9"/>
    <sheet name="Tiszt" sheetId="1" r:id="rId10"/>
    <sheet name="Korpótlék" sheetId="4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1" l="1"/>
  <c r="E5" i="3" l="1"/>
  <c r="F44" i="12"/>
  <c r="F43" i="12"/>
  <c r="C43" i="12"/>
  <c r="F42" i="12"/>
  <c r="F41" i="12"/>
  <c r="D41" i="12"/>
  <c r="H44" i="12" s="1"/>
  <c r="C41" i="12"/>
  <c r="F40" i="12"/>
  <c r="F39" i="12"/>
  <c r="C39" i="12"/>
  <c r="F38" i="12"/>
  <c r="F37" i="12"/>
  <c r="C37" i="12"/>
  <c r="D37" i="12" s="1"/>
  <c r="F36" i="12"/>
  <c r="F35" i="12"/>
  <c r="C35" i="12"/>
  <c r="F34" i="12"/>
  <c r="F33" i="12"/>
  <c r="D33" i="12"/>
  <c r="C33" i="12"/>
  <c r="F32" i="12"/>
  <c r="F31" i="12"/>
  <c r="C31" i="12"/>
  <c r="F30" i="12"/>
  <c r="F29" i="12"/>
  <c r="C29" i="12"/>
  <c r="D29" i="12" s="1"/>
  <c r="F28" i="12"/>
  <c r="F27" i="12"/>
  <c r="C27" i="12"/>
  <c r="F26" i="12"/>
  <c r="F25" i="12"/>
  <c r="D25" i="12"/>
  <c r="H28" i="12" s="1"/>
  <c r="C25" i="12"/>
  <c r="F24" i="12"/>
  <c r="F23" i="12"/>
  <c r="C23" i="12"/>
  <c r="F22" i="12"/>
  <c r="F21" i="12"/>
  <c r="C21" i="12"/>
  <c r="D21" i="12" s="1"/>
  <c r="F20" i="12"/>
  <c r="F19" i="12"/>
  <c r="C19" i="12"/>
  <c r="F18" i="12"/>
  <c r="F17" i="12"/>
  <c r="D17" i="12"/>
  <c r="C17" i="12"/>
  <c r="F16" i="12"/>
  <c r="F15" i="12"/>
  <c r="C15" i="12"/>
  <c r="F14" i="12"/>
  <c r="D13" i="12"/>
  <c r="C13" i="12"/>
  <c r="C11" i="12"/>
  <c r="C9" i="12"/>
  <c r="D9" i="12" s="1"/>
  <c r="C7" i="12"/>
  <c r="G5" i="12"/>
  <c r="E5" i="12"/>
  <c r="D5" i="12"/>
  <c r="H8" i="12" s="1"/>
  <c r="C5" i="12"/>
  <c r="H14" i="12" l="1"/>
  <c r="H20" i="12"/>
  <c r="H36" i="12"/>
  <c r="H11" i="12"/>
  <c r="H10" i="12"/>
  <c r="H12" i="12"/>
  <c r="H9" i="12"/>
  <c r="H30" i="12"/>
  <c r="H29" i="12"/>
  <c r="H32" i="12"/>
  <c r="H31" i="12"/>
  <c r="H22" i="12"/>
  <c r="H21" i="12"/>
  <c r="H24" i="12"/>
  <c r="H23" i="12"/>
  <c r="H38" i="12"/>
  <c r="H37" i="12"/>
  <c r="H40" i="12"/>
  <c r="H39" i="12"/>
  <c r="H6" i="12"/>
  <c r="H7" i="12"/>
  <c r="H15" i="12"/>
  <c r="H16" i="12"/>
  <c r="H17" i="12"/>
  <c r="H18" i="12"/>
  <c r="H25" i="12"/>
  <c r="H26" i="12"/>
  <c r="H33" i="12"/>
  <c r="H34" i="12"/>
  <c r="H41" i="12"/>
  <c r="H42" i="12"/>
  <c r="H5" i="12"/>
  <c r="H13" i="12"/>
  <c r="H19" i="12"/>
  <c r="H27" i="12"/>
  <c r="H35" i="12"/>
  <c r="H43" i="12"/>
  <c r="D21" i="10"/>
  <c r="D25" i="10"/>
  <c r="H5" i="9" l="1"/>
  <c r="H5" i="10"/>
  <c r="H5" i="11"/>
  <c r="C15" i="4"/>
  <c r="C43" i="11"/>
  <c r="C41" i="11"/>
  <c r="C39" i="11"/>
  <c r="C37" i="11"/>
  <c r="C35" i="11"/>
  <c r="C33" i="11"/>
  <c r="C31" i="11"/>
  <c r="C29" i="11"/>
  <c r="C27" i="11"/>
  <c r="C25" i="11"/>
  <c r="C23" i="11"/>
  <c r="C21" i="11"/>
  <c r="C19" i="11"/>
  <c r="C17" i="11"/>
  <c r="C15" i="11"/>
  <c r="C13" i="11"/>
  <c r="C11" i="11"/>
  <c r="C9" i="11"/>
  <c r="C7" i="11"/>
  <c r="C5" i="11"/>
  <c r="F44" i="11"/>
  <c r="F43" i="11"/>
  <c r="F42" i="11"/>
  <c r="F41" i="11"/>
  <c r="D41" i="11"/>
  <c r="F40" i="11"/>
  <c r="F39" i="11"/>
  <c r="F38" i="11"/>
  <c r="F37" i="11"/>
  <c r="D37" i="11"/>
  <c r="F36" i="11"/>
  <c r="F35" i="11"/>
  <c r="F34" i="11"/>
  <c r="F33" i="11"/>
  <c r="D33" i="11"/>
  <c r="F32" i="11"/>
  <c r="F31" i="11"/>
  <c r="F30" i="11"/>
  <c r="F29" i="11"/>
  <c r="D29" i="11"/>
  <c r="F28" i="11"/>
  <c r="F27" i="11"/>
  <c r="F26" i="11"/>
  <c r="F25" i="11"/>
  <c r="D25" i="11"/>
  <c r="F24" i="11"/>
  <c r="F23" i="11"/>
  <c r="F22" i="11"/>
  <c r="F21" i="11"/>
  <c r="D21" i="11"/>
  <c r="F20" i="11"/>
  <c r="F19" i="11"/>
  <c r="F18" i="11"/>
  <c r="F17" i="11"/>
  <c r="D17" i="11"/>
  <c r="G5" i="11"/>
  <c r="C43" i="10"/>
  <c r="C41" i="10"/>
  <c r="C39" i="10"/>
  <c r="C37" i="10"/>
  <c r="C35" i="10"/>
  <c r="C33" i="10"/>
  <c r="C31" i="10"/>
  <c r="C29" i="10"/>
  <c r="C27" i="10"/>
  <c r="C25" i="10"/>
  <c r="C23" i="10"/>
  <c r="C21" i="10"/>
  <c r="C19" i="10"/>
  <c r="C17" i="10"/>
  <c r="C15" i="10"/>
  <c r="C13" i="10"/>
  <c r="C11" i="10"/>
  <c r="C9" i="10"/>
  <c r="C7" i="10"/>
  <c r="C5" i="10"/>
  <c r="F44" i="10"/>
  <c r="F43" i="10"/>
  <c r="F42" i="10"/>
  <c r="F41" i="10"/>
  <c r="D41" i="10"/>
  <c r="F40" i="10"/>
  <c r="F39" i="10"/>
  <c r="F38" i="10"/>
  <c r="F37" i="10"/>
  <c r="D37" i="10"/>
  <c r="F36" i="10"/>
  <c r="F35" i="10"/>
  <c r="F34" i="10"/>
  <c r="F33" i="10"/>
  <c r="D33" i="10"/>
  <c r="F32" i="10"/>
  <c r="F31" i="10"/>
  <c r="F30" i="10"/>
  <c r="F29" i="10"/>
  <c r="D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D17" i="10"/>
  <c r="F16" i="10"/>
  <c r="F15" i="10"/>
  <c r="F14" i="10"/>
  <c r="D13" i="10"/>
  <c r="G5" i="10"/>
  <c r="E5" i="10"/>
  <c r="E5" i="9"/>
  <c r="C43" i="9"/>
  <c r="C41" i="9"/>
  <c r="C39" i="9"/>
  <c r="C37" i="9"/>
  <c r="C35" i="9"/>
  <c r="C33" i="9"/>
  <c r="C31" i="9"/>
  <c r="C29" i="9"/>
  <c r="C27" i="9"/>
  <c r="C25" i="9"/>
  <c r="C23" i="9"/>
  <c r="C21" i="9"/>
  <c r="C19" i="9"/>
  <c r="C17" i="9"/>
  <c r="C15" i="9"/>
  <c r="C13" i="9"/>
  <c r="C11" i="9"/>
  <c r="C9" i="9"/>
  <c r="C7" i="9"/>
  <c r="C5" i="9"/>
  <c r="F44" i="9"/>
  <c r="F43" i="9"/>
  <c r="F42" i="9"/>
  <c r="F41" i="9"/>
  <c r="D41" i="9"/>
  <c r="F40" i="9"/>
  <c r="F39" i="9"/>
  <c r="F38" i="9"/>
  <c r="F37" i="9"/>
  <c r="D37" i="9"/>
  <c r="F36" i="9"/>
  <c r="F35" i="9"/>
  <c r="F34" i="9"/>
  <c r="F33" i="9"/>
  <c r="D33" i="9"/>
  <c r="F32" i="9"/>
  <c r="F31" i="9"/>
  <c r="F30" i="9"/>
  <c r="F29" i="9"/>
  <c r="D29" i="9"/>
  <c r="F28" i="9"/>
  <c r="F27" i="9"/>
  <c r="F26" i="9"/>
  <c r="F25" i="9"/>
  <c r="D25" i="9"/>
  <c r="F24" i="9"/>
  <c r="F23" i="9"/>
  <c r="F22" i="9"/>
  <c r="F21" i="9"/>
  <c r="D21" i="9"/>
  <c r="F20" i="9"/>
  <c r="F19" i="9"/>
  <c r="F18" i="9"/>
  <c r="F17" i="9"/>
  <c r="D17" i="9"/>
  <c r="F16" i="9"/>
  <c r="F15" i="9"/>
  <c r="F14" i="9"/>
  <c r="D13" i="9"/>
  <c r="D9" i="9"/>
  <c r="G5" i="9"/>
  <c r="E5" i="8"/>
  <c r="C43" i="8"/>
  <c r="C41" i="8"/>
  <c r="C39" i="8"/>
  <c r="C37" i="8"/>
  <c r="C35" i="8"/>
  <c r="C33" i="8"/>
  <c r="C31" i="8"/>
  <c r="C29" i="8"/>
  <c r="C27" i="8"/>
  <c r="C25" i="8"/>
  <c r="C23" i="8"/>
  <c r="C21" i="8"/>
  <c r="C19" i="8"/>
  <c r="C17" i="8"/>
  <c r="C15" i="8"/>
  <c r="C13" i="8"/>
  <c r="C11" i="8"/>
  <c r="C9" i="8"/>
  <c r="C7" i="8"/>
  <c r="C5" i="8"/>
  <c r="F44" i="8"/>
  <c r="F43" i="8"/>
  <c r="F42" i="8"/>
  <c r="F41" i="8"/>
  <c r="D41" i="8"/>
  <c r="H44" i="8" s="1"/>
  <c r="F40" i="8"/>
  <c r="F39" i="8"/>
  <c r="F38" i="8"/>
  <c r="F37" i="8"/>
  <c r="D37" i="8"/>
  <c r="F36" i="8"/>
  <c r="F35" i="8"/>
  <c r="F34" i="8"/>
  <c r="F33" i="8"/>
  <c r="D33" i="8"/>
  <c r="H36" i="8" s="1"/>
  <c r="F32" i="8"/>
  <c r="F31" i="8"/>
  <c r="F30" i="8"/>
  <c r="F29" i="8"/>
  <c r="D29" i="8"/>
  <c r="F28" i="8"/>
  <c r="F27" i="8"/>
  <c r="F26" i="8"/>
  <c r="F25" i="8"/>
  <c r="D25" i="8"/>
  <c r="H28" i="8" s="1"/>
  <c r="F24" i="8"/>
  <c r="F23" i="8"/>
  <c r="F22" i="8"/>
  <c r="F21" i="8"/>
  <c r="D21" i="8"/>
  <c r="F20" i="8"/>
  <c r="F19" i="8"/>
  <c r="F18" i="8"/>
  <c r="F17" i="8"/>
  <c r="D17" i="8"/>
  <c r="H20" i="8" s="1"/>
  <c r="G5" i="8"/>
  <c r="H13" i="7"/>
  <c r="E5" i="7"/>
  <c r="C43" i="7"/>
  <c r="C41" i="7"/>
  <c r="C39" i="7"/>
  <c r="C37" i="7"/>
  <c r="C35" i="7"/>
  <c r="C33" i="7"/>
  <c r="C31" i="7"/>
  <c r="C29" i="7"/>
  <c r="C27" i="7"/>
  <c r="C25" i="7"/>
  <c r="C23" i="7"/>
  <c r="C21" i="7"/>
  <c r="C19" i="7"/>
  <c r="C17" i="7"/>
  <c r="C15" i="7"/>
  <c r="C13" i="7"/>
  <c r="C11" i="7"/>
  <c r="C9" i="7"/>
  <c r="C7" i="7"/>
  <c r="C5" i="7"/>
  <c r="F44" i="7"/>
  <c r="F43" i="7"/>
  <c r="F42" i="7"/>
  <c r="F41" i="7"/>
  <c r="D41" i="7"/>
  <c r="H44" i="7" s="1"/>
  <c r="F40" i="7"/>
  <c r="F39" i="7"/>
  <c r="F38" i="7"/>
  <c r="F37" i="7"/>
  <c r="D37" i="7"/>
  <c r="F36" i="7"/>
  <c r="F35" i="7"/>
  <c r="F34" i="7"/>
  <c r="F33" i="7"/>
  <c r="D33" i="7"/>
  <c r="H36" i="7" s="1"/>
  <c r="F32" i="7"/>
  <c r="F31" i="7"/>
  <c r="F30" i="7"/>
  <c r="F29" i="7"/>
  <c r="D29" i="7"/>
  <c r="F28" i="7"/>
  <c r="F27" i="7"/>
  <c r="F26" i="7"/>
  <c r="F25" i="7"/>
  <c r="D25" i="7"/>
  <c r="H28" i="7" s="1"/>
  <c r="F24" i="7"/>
  <c r="F23" i="7"/>
  <c r="F22" i="7"/>
  <c r="F21" i="7"/>
  <c r="D21" i="7"/>
  <c r="F20" i="7"/>
  <c r="F19" i="7"/>
  <c r="F18" i="7"/>
  <c r="F17" i="7"/>
  <c r="D17" i="7"/>
  <c r="H20" i="7" s="1"/>
  <c r="F16" i="7"/>
  <c r="F15" i="7"/>
  <c r="F14" i="7"/>
  <c r="D13" i="7"/>
  <c r="H14" i="7" s="1"/>
  <c r="G5" i="7"/>
  <c r="I14" i="10" l="1"/>
  <c r="I20" i="10"/>
  <c r="I28" i="10"/>
  <c r="I36" i="10"/>
  <c r="I44" i="10"/>
  <c r="I20" i="11"/>
  <c r="I28" i="11"/>
  <c r="I36" i="11"/>
  <c r="I44" i="11"/>
  <c r="I30" i="11"/>
  <c r="I29" i="11"/>
  <c r="I32" i="11"/>
  <c r="I31" i="11"/>
  <c r="I22" i="11"/>
  <c r="I21" i="11"/>
  <c r="I24" i="11"/>
  <c r="I23" i="11"/>
  <c r="I38" i="11"/>
  <c r="I37" i="11"/>
  <c r="I40" i="11"/>
  <c r="I39" i="11"/>
  <c r="I17" i="11"/>
  <c r="I18" i="11"/>
  <c r="I25" i="11"/>
  <c r="I26" i="11"/>
  <c r="I33" i="11"/>
  <c r="I34" i="11"/>
  <c r="I41" i="11"/>
  <c r="I42" i="11"/>
  <c r="I19" i="11"/>
  <c r="I27" i="11"/>
  <c r="I35" i="11"/>
  <c r="I43" i="11"/>
  <c r="I30" i="10"/>
  <c r="I29" i="10"/>
  <c r="I32" i="10"/>
  <c r="I31" i="10"/>
  <c r="I22" i="10"/>
  <c r="I21" i="10"/>
  <c r="I24" i="10"/>
  <c r="I23" i="10"/>
  <c r="I38" i="10"/>
  <c r="I37" i="10"/>
  <c r="I40" i="10"/>
  <c r="I39" i="10"/>
  <c r="I15" i="10"/>
  <c r="I16" i="10"/>
  <c r="I17" i="10"/>
  <c r="I18" i="10"/>
  <c r="I25" i="10"/>
  <c r="I26" i="10"/>
  <c r="I33" i="10"/>
  <c r="I34" i="10"/>
  <c r="I41" i="10"/>
  <c r="I42" i="10"/>
  <c r="I13" i="10"/>
  <c r="I19" i="10"/>
  <c r="I27" i="10"/>
  <c r="I35" i="10"/>
  <c r="I43" i="10"/>
  <c r="I10" i="9"/>
  <c r="I22" i="9"/>
  <c r="I30" i="9"/>
  <c r="I38" i="9"/>
  <c r="I14" i="9"/>
  <c r="I13" i="9"/>
  <c r="I16" i="9"/>
  <c r="I15" i="9"/>
  <c r="I28" i="9"/>
  <c r="I27" i="9"/>
  <c r="I26" i="9"/>
  <c r="I25" i="9"/>
  <c r="I44" i="9"/>
  <c r="I43" i="9"/>
  <c r="I42" i="9"/>
  <c r="I41" i="9"/>
  <c r="I20" i="9"/>
  <c r="I19" i="9"/>
  <c r="I18" i="9"/>
  <c r="I17" i="9"/>
  <c r="I36" i="9"/>
  <c r="I35" i="9"/>
  <c r="I34" i="9"/>
  <c r="I33" i="9"/>
  <c r="I11" i="9"/>
  <c r="I9" i="9"/>
  <c r="I12" i="9"/>
  <c r="I23" i="9"/>
  <c r="I24" i="9"/>
  <c r="I31" i="9"/>
  <c r="I32" i="9"/>
  <c r="I39" i="9"/>
  <c r="I40" i="9"/>
  <c r="I21" i="9"/>
  <c r="I29" i="9"/>
  <c r="I37" i="9"/>
  <c r="H30" i="8"/>
  <c r="H29" i="8"/>
  <c r="H32" i="8"/>
  <c r="H31" i="8"/>
  <c r="H22" i="8"/>
  <c r="H21" i="8"/>
  <c r="H24" i="8"/>
  <c r="H23" i="8"/>
  <c r="H38" i="8"/>
  <c r="H37" i="8"/>
  <c r="H40" i="8"/>
  <c r="H39" i="8"/>
  <c r="H17" i="8"/>
  <c r="H18" i="8"/>
  <c r="H25" i="8"/>
  <c r="H26" i="8"/>
  <c r="H33" i="8"/>
  <c r="H34" i="8"/>
  <c r="H41" i="8"/>
  <c r="H42" i="8"/>
  <c r="H19" i="8"/>
  <c r="H27" i="8"/>
  <c r="H35" i="8"/>
  <c r="H43" i="8"/>
  <c r="H30" i="7"/>
  <c r="H29" i="7"/>
  <c r="H32" i="7"/>
  <c r="H31" i="7"/>
  <c r="H22" i="7"/>
  <c r="H21" i="7"/>
  <c r="H24" i="7"/>
  <c r="H23" i="7"/>
  <c r="H38" i="7"/>
  <c r="H37" i="7"/>
  <c r="H40" i="7"/>
  <c r="H39" i="7"/>
  <c r="H15" i="7"/>
  <c r="H16" i="7"/>
  <c r="H17" i="7"/>
  <c r="H18" i="7"/>
  <c r="H25" i="7"/>
  <c r="H26" i="7"/>
  <c r="H33" i="7"/>
  <c r="H34" i="7"/>
  <c r="H41" i="7"/>
  <c r="H42" i="7"/>
  <c r="H19" i="7"/>
  <c r="H27" i="7"/>
  <c r="H35" i="7"/>
  <c r="H43" i="7"/>
  <c r="C43" i="3"/>
  <c r="C41" i="3"/>
  <c r="C39" i="3"/>
  <c r="C37" i="3"/>
  <c r="C35" i="3"/>
  <c r="C33" i="3"/>
  <c r="C31" i="3"/>
  <c r="C29" i="3"/>
  <c r="C27" i="3"/>
  <c r="C25" i="3"/>
  <c r="C23" i="3"/>
  <c r="C21" i="3"/>
  <c r="C19" i="3"/>
  <c r="C17" i="3"/>
  <c r="C15" i="3"/>
  <c r="C13" i="3"/>
  <c r="C11" i="3"/>
  <c r="C9" i="3"/>
  <c r="C7" i="3"/>
  <c r="C5" i="3"/>
  <c r="E5" i="5"/>
  <c r="H14" i="5" s="1"/>
  <c r="C5" i="5"/>
  <c r="C7" i="5"/>
  <c r="C43" i="5"/>
  <c r="C41" i="5"/>
  <c r="C39" i="5"/>
  <c r="C37" i="5"/>
  <c r="C35" i="5"/>
  <c r="C33" i="5"/>
  <c r="C31" i="5"/>
  <c r="C29" i="5"/>
  <c r="C27" i="5"/>
  <c r="C25" i="5"/>
  <c r="D25" i="5" s="1"/>
  <c r="C23" i="5"/>
  <c r="C21" i="5"/>
  <c r="C19" i="5"/>
  <c r="C17" i="5"/>
  <c r="C15" i="5"/>
  <c r="C13" i="5"/>
  <c r="C11" i="5"/>
  <c r="C9" i="5"/>
  <c r="D9" i="5"/>
  <c r="G5" i="5"/>
  <c r="D13" i="5"/>
  <c r="F14" i="5"/>
  <c r="F15" i="5"/>
  <c r="F16" i="5"/>
  <c r="D17" i="5"/>
  <c r="F17" i="5"/>
  <c r="F18" i="5"/>
  <c r="H18" i="5" s="1"/>
  <c r="F19" i="5"/>
  <c r="F20" i="5"/>
  <c r="H20" i="5" s="1"/>
  <c r="D21" i="5"/>
  <c r="F21" i="5"/>
  <c r="F22" i="5"/>
  <c r="F23" i="5"/>
  <c r="F24" i="5"/>
  <c r="F25" i="5"/>
  <c r="F26" i="5"/>
  <c r="F27" i="5"/>
  <c r="F28" i="5"/>
  <c r="D29" i="5"/>
  <c r="F29" i="5"/>
  <c r="H29" i="5"/>
  <c r="F30" i="5"/>
  <c r="H30" i="5"/>
  <c r="F31" i="5"/>
  <c r="H31" i="5"/>
  <c r="F32" i="5"/>
  <c r="H32" i="5"/>
  <c r="D33" i="5"/>
  <c r="F33" i="5"/>
  <c r="F34" i="5"/>
  <c r="F35" i="5"/>
  <c r="F36" i="5"/>
  <c r="D37" i="5"/>
  <c r="F37" i="5"/>
  <c r="H37" i="5"/>
  <c r="F38" i="5"/>
  <c r="H38" i="5"/>
  <c r="F39" i="5"/>
  <c r="H39" i="5"/>
  <c r="F40" i="5"/>
  <c r="H40" i="5"/>
  <c r="D41" i="5"/>
  <c r="F41" i="5"/>
  <c r="F42" i="5"/>
  <c r="F43" i="5"/>
  <c r="F44" i="5"/>
  <c r="G5" i="3"/>
  <c r="C13" i="4"/>
  <c r="F44" i="3"/>
  <c r="F40" i="3"/>
  <c r="F41" i="3"/>
  <c r="F42" i="3"/>
  <c r="F43" i="3"/>
  <c r="F39" i="3"/>
  <c r="F35" i="3"/>
  <c r="F36" i="3"/>
  <c r="F37" i="3"/>
  <c r="F38" i="3"/>
  <c r="F34" i="3"/>
  <c r="F30" i="3"/>
  <c r="F31" i="3"/>
  <c r="F32" i="3"/>
  <c r="F33" i="3"/>
  <c r="F29" i="3"/>
  <c r="F25" i="3"/>
  <c r="F26" i="3"/>
  <c r="F27" i="3"/>
  <c r="F28" i="3"/>
  <c r="F24" i="3"/>
  <c r="F20" i="3"/>
  <c r="F21" i="3"/>
  <c r="F22" i="3"/>
  <c r="F23" i="3"/>
  <c r="F19" i="3"/>
  <c r="F15" i="3"/>
  <c r="F16" i="3"/>
  <c r="F17" i="3"/>
  <c r="F18" i="3"/>
  <c r="F14" i="3"/>
  <c r="D5" i="4"/>
  <c r="D6" i="4"/>
  <c r="D7" i="4"/>
  <c r="D8" i="4"/>
  <c r="D9" i="4"/>
  <c r="D10" i="4"/>
  <c r="D11" i="4"/>
  <c r="D4" i="4"/>
  <c r="D9" i="3"/>
  <c r="H9" i="3" s="1"/>
  <c r="D13" i="3"/>
  <c r="H15" i="3" s="1"/>
  <c r="D17" i="3"/>
  <c r="H17" i="3" s="1"/>
  <c r="D21" i="3"/>
  <c r="H23" i="3" s="1"/>
  <c r="D25" i="3"/>
  <c r="H25" i="3" s="1"/>
  <c r="D29" i="3"/>
  <c r="H31" i="3" s="1"/>
  <c r="D33" i="3"/>
  <c r="H33" i="3" s="1"/>
  <c r="D37" i="3"/>
  <c r="H37" i="3" s="1"/>
  <c r="D41" i="3"/>
  <c r="D5" i="3"/>
  <c r="H5" i="3" s="1"/>
  <c r="H29" i="3" l="1"/>
  <c r="H13" i="3"/>
  <c r="H21" i="3"/>
  <c r="H7" i="3"/>
  <c r="H11" i="3"/>
  <c r="H19" i="3"/>
  <c r="H27" i="3"/>
  <c r="H35" i="3"/>
  <c r="H42" i="3"/>
  <c r="H44" i="5"/>
  <c r="H42" i="5"/>
  <c r="H36" i="5"/>
  <c r="H34" i="5"/>
  <c r="H24" i="5"/>
  <c r="H23" i="5"/>
  <c r="H22" i="5"/>
  <c r="H21" i="5"/>
  <c r="H16" i="5"/>
  <c r="H15" i="5"/>
  <c r="H13" i="5"/>
  <c r="H43" i="5"/>
  <c r="H41" i="5"/>
  <c r="H35" i="5"/>
  <c r="H33" i="5"/>
  <c r="H28" i="5"/>
  <c r="H26" i="5"/>
  <c r="H9" i="5"/>
  <c r="H12" i="5"/>
  <c r="H27" i="5"/>
  <c r="H25" i="5"/>
  <c r="H19" i="5"/>
  <c r="H17" i="5"/>
  <c r="H10" i="5"/>
  <c r="H11" i="5"/>
  <c r="H39" i="3"/>
  <c r="H41" i="3"/>
  <c r="H43" i="3"/>
  <c r="H8" i="3"/>
  <c r="H6" i="3"/>
  <c r="H12" i="3"/>
  <c r="H10" i="3"/>
  <c r="H16" i="3"/>
  <c r="H14" i="3"/>
  <c r="H20" i="3"/>
  <c r="H18" i="3"/>
  <c r="H24" i="3"/>
  <c r="H22" i="3"/>
  <c r="H28" i="3"/>
  <c r="H26" i="3"/>
  <c r="H32" i="3"/>
  <c r="H30" i="3"/>
  <c r="H36" i="3"/>
  <c r="H34" i="3"/>
  <c r="H40" i="3"/>
  <c r="H38" i="3"/>
  <c r="H44" i="3"/>
</calcChain>
</file>

<file path=xl/sharedStrings.xml><?xml version="1.0" encoding="utf-8"?>
<sst xmlns="http://schemas.openxmlformats.org/spreadsheetml/2006/main" count="385" uniqueCount="72">
  <si>
    <t>A</t>
  </si>
  <si>
    <t>B</t>
  </si>
  <si>
    <t>C</t>
  </si>
  <si>
    <t>D</t>
  </si>
  <si>
    <t>E</t>
  </si>
  <si>
    <t>1.</t>
  </si>
  <si>
    <t xml:space="preserve">fizetési fokozat </t>
  </si>
  <si>
    <t>besorolási kategóriák</t>
  </si>
  <si>
    <t>2.</t>
  </si>
  <si>
    <t>3.</t>
  </si>
  <si>
    <t>4.</t>
  </si>
  <si>
    <t>X</t>
  </si>
  <si>
    <t>5.</t>
  </si>
  <si>
    <t>hdgy.</t>
  </si>
  <si>
    <t>6.</t>
  </si>
  <si>
    <t>7.</t>
  </si>
  <si>
    <t>8.</t>
  </si>
  <si>
    <t>9.</t>
  </si>
  <si>
    <t>fhdgy.</t>
  </si>
  <si>
    <t>10.</t>
  </si>
  <si>
    <t>szds.</t>
  </si>
  <si>
    <t>őrgy.</t>
  </si>
  <si>
    <t>alez.</t>
  </si>
  <si>
    <t>őrm.</t>
  </si>
  <si>
    <t>tőrm.</t>
  </si>
  <si>
    <t>ftőrm.</t>
  </si>
  <si>
    <t>tzls.</t>
  </si>
  <si>
    <t>zls.</t>
  </si>
  <si>
    <t>ftzls.</t>
  </si>
  <si>
    <t>5 - 8 év</t>
  </si>
  <si>
    <t>9 - 12 év</t>
  </si>
  <si>
    <t>13 - 16 év</t>
  </si>
  <si>
    <t>17 - 20 év</t>
  </si>
  <si>
    <t>21-24 év</t>
  </si>
  <si>
    <t>25-28 év</t>
  </si>
  <si>
    <t>29-32 év</t>
  </si>
  <si>
    <t>0 - 4 év</t>
  </si>
  <si>
    <t>33-36 év</t>
  </si>
  <si>
    <t>37 évtől</t>
  </si>
  <si>
    <t>hivatásos pótlék mértéke (%)</t>
  </si>
  <si>
    <t>besorolási kategória</t>
  </si>
  <si>
    <t>beosztás</t>
  </si>
  <si>
    <t>szolgálatparancsnok</t>
  </si>
  <si>
    <t>rajparancsnok</t>
  </si>
  <si>
    <t>rajparancsnok-helyettes</t>
  </si>
  <si>
    <t>szerparancsnok</t>
  </si>
  <si>
    <t>különleges szerkezelő</t>
  </si>
  <si>
    <t>gépjárművezető</t>
  </si>
  <si>
    <t>beosztott tűzoltó</t>
  </si>
  <si>
    <t>Beosztási illetmény</t>
  </si>
  <si>
    <t>Hivatásos pótlék</t>
  </si>
  <si>
    <t>Korpótlék</t>
  </si>
  <si>
    <t>Éjszakai pótlék (7 szolgálat)</t>
  </si>
  <si>
    <t>Rendészeti alap</t>
  </si>
  <si>
    <t>szolgálati viszonyban töltött idő</t>
  </si>
  <si>
    <t>szolgálati időpótlék mértéke</t>
  </si>
  <si>
    <t>10-14 év</t>
  </si>
  <si>
    <t>15-19 év</t>
  </si>
  <si>
    <t>20-24 év</t>
  </si>
  <si>
    <t>25-29 év</t>
  </si>
  <si>
    <t>30-34 év</t>
  </si>
  <si>
    <t>35-39 év</t>
  </si>
  <si>
    <t>40-44 év</t>
  </si>
  <si>
    <t>45 év vagy afelett</t>
  </si>
  <si>
    <t>Szoolgálati idő (év)</t>
  </si>
  <si>
    <t>szolgálati időpótlék (Ft)</t>
  </si>
  <si>
    <t>Éjszakai pótlék/nap:</t>
  </si>
  <si>
    <t>Havi Bruttó Bér</t>
  </si>
  <si>
    <t xml:space="preserve">B </t>
  </si>
  <si>
    <t>őrsparancsnok</t>
  </si>
  <si>
    <t>Nyelvpótlék (ANGOL)</t>
  </si>
  <si>
    <t>Nyelvpótlék (60%)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</si>
</sst>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u/>
      <sz val="16"/>
      <color theme="1"/>
      <name val="Times New Roman"/>
      <family val="1"/>
      <charset val="238"/>
    </font>
    <font>
      <b/>
      <i/>
      <u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164" fontId="0" fillId="0" borderId="10" xfId="0" applyNumberFormat="1" applyBorder="1" applyAlignment="1">
      <alignment vertical="center"/>
    </xf>
    <xf numFmtId="0" fontId="1" fillId="0" borderId="11" xfId="0" applyNumberFormat="1" applyFont="1" applyBorder="1" applyAlignment="1">
      <alignment horizontal="center" vertical="center" wrapText="1"/>
    </xf>
    <xf numFmtId="164" fontId="0" fillId="3" borderId="1" xfId="0" applyNumberFormat="1" applyFill="1" applyBorder="1"/>
    <xf numFmtId="164" fontId="0" fillId="3" borderId="22" xfId="0" applyNumberFormat="1" applyFill="1" applyBorder="1"/>
    <xf numFmtId="0" fontId="1" fillId="0" borderId="21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1" fillId="0" borderId="29" xfId="1" applyNumberFormat="1" applyFont="1" applyBorder="1" applyAlignment="1">
      <alignment horizontal="center" vertical="center" wrapText="1"/>
    </xf>
    <xf numFmtId="164" fontId="0" fillId="0" borderId="31" xfId="0" applyNumberFormat="1" applyBorder="1"/>
    <xf numFmtId="164" fontId="0" fillId="0" borderId="32" xfId="0" applyNumberFormat="1" applyBorder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>
      <selection activeCell="B21" sqref="B21:B24"/>
    </sheetView>
  </sheetViews>
  <sheetFormatPr defaultRowHeight="15" x14ac:dyDescent="0.25"/>
  <cols>
    <col min="1" max="1" width="10.140625" customWidth="1"/>
    <col min="3" max="3" width="10.5703125" customWidth="1"/>
    <col min="4" max="4" width="27" customWidth="1"/>
    <col min="5" max="5" width="18.140625" customWidth="1"/>
    <col min="6" max="6" width="9.7109375" bestFit="1" customWidth="1"/>
    <col min="7" max="7" width="15.28515625" customWidth="1"/>
    <col min="8" max="8" width="18.42578125" customWidth="1"/>
    <col min="9" max="9" width="10.140625" customWidth="1"/>
  </cols>
  <sheetData>
    <row r="1" spans="1:9" ht="21" thickBot="1" x14ac:dyDescent="0.3">
      <c r="A1" s="49" t="s">
        <v>48</v>
      </c>
      <c r="B1" s="49"/>
      <c r="C1" s="49"/>
      <c r="D1" s="49"/>
      <c r="E1" s="49"/>
      <c r="F1" s="49"/>
      <c r="G1" s="49"/>
    </row>
    <row r="2" spans="1:9" ht="15" customHeight="1" x14ac:dyDescent="0.25">
      <c r="A2" s="35" t="s">
        <v>64</v>
      </c>
      <c r="B2" s="37" t="s">
        <v>6</v>
      </c>
      <c r="C2" s="39" t="s">
        <v>40</v>
      </c>
      <c r="D2" s="50" t="s">
        <v>49</v>
      </c>
      <c r="E2" s="50" t="s">
        <v>50</v>
      </c>
      <c r="F2" s="50" t="s">
        <v>51</v>
      </c>
      <c r="G2" s="39" t="s">
        <v>52</v>
      </c>
      <c r="H2" s="52" t="s">
        <v>67</v>
      </c>
      <c r="I2" s="44" t="s">
        <v>64</v>
      </c>
    </row>
    <row r="3" spans="1:9" ht="15" customHeight="1" x14ac:dyDescent="0.25">
      <c r="A3" s="36"/>
      <c r="B3" s="38"/>
      <c r="C3" s="40"/>
      <c r="D3" s="51"/>
      <c r="E3" s="51"/>
      <c r="F3" s="51"/>
      <c r="G3" s="40"/>
      <c r="H3" s="53"/>
      <c r="I3" s="45"/>
    </row>
    <row r="4" spans="1:9" x14ac:dyDescent="0.25">
      <c r="A4" s="36"/>
      <c r="B4" s="38"/>
      <c r="C4" s="3" t="s">
        <v>0</v>
      </c>
      <c r="D4" s="51"/>
      <c r="E4" s="51"/>
      <c r="F4" s="51"/>
      <c r="G4" s="40"/>
      <c r="H4" s="53"/>
      <c r="I4" s="45"/>
    </row>
    <row r="5" spans="1:9" x14ac:dyDescent="0.25">
      <c r="A5" s="18">
        <v>1</v>
      </c>
      <c r="B5" s="38" t="s">
        <v>5</v>
      </c>
      <c r="C5" s="42">
        <f>Tiszthelyettes!C4</f>
        <v>4.7</v>
      </c>
      <c r="D5" s="41">
        <f>C5*Tiszthelyettes!$M$2</f>
        <v>181655</v>
      </c>
      <c r="E5" s="46">
        <f>Tiszthelyettes!$L$6*Tiszthelyettes!$M$2</f>
        <v>48312.5</v>
      </c>
      <c r="F5" s="15">
        <v>0</v>
      </c>
      <c r="G5" s="46">
        <f>7*Korpótlék!$C$13</f>
        <v>16233</v>
      </c>
      <c r="H5" s="23">
        <f>$D$5+$E$5+F5+$G$5</f>
        <v>246200.5</v>
      </c>
      <c r="I5" s="19">
        <v>1</v>
      </c>
    </row>
    <row r="6" spans="1:9" x14ac:dyDescent="0.25">
      <c r="A6" s="18">
        <v>2</v>
      </c>
      <c r="B6" s="38"/>
      <c r="C6" s="43"/>
      <c r="D6" s="41"/>
      <c r="E6" s="47"/>
      <c r="F6" s="15">
        <v>0</v>
      </c>
      <c r="G6" s="47"/>
      <c r="H6" s="23">
        <f t="shared" ref="H6:H8" si="0">$D$5+$E$5+F6+$G$5</f>
        <v>246200.5</v>
      </c>
      <c r="I6" s="19">
        <v>2</v>
      </c>
    </row>
    <row r="7" spans="1:9" x14ac:dyDescent="0.25">
      <c r="A7" s="18">
        <v>3</v>
      </c>
      <c r="B7" s="38"/>
      <c r="C7" s="42" t="str">
        <f>Tiszthelyettes!C5</f>
        <v>őrm.</v>
      </c>
      <c r="D7" s="41"/>
      <c r="E7" s="47"/>
      <c r="F7" s="15">
        <v>0</v>
      </c>
      <c r="G7" s="47"/>
      <c r="H7" s="23">
        <f t="shared" si="0"/>
        <v>246200.5</v>
      </c>
      <c r="I7" s="19">
        <v>3</v>
      </c>
    </row>
    <row r="8" spans="1:9" x14ac:dyDescent="0.25">
      <c r="A8" s="18">
        <v>4</v>
      </c>
      <c r="B8" s="38"/>
      <c r="C8" s="43"/>
      <c r="D8" s="41"/>
      <c r="E8" s="47"/>
      <c r="F8" s="15">
        <v>0</v>
      </c>
      <c r="G8" s="47"/>
      <c r="H8" s="23">
        <f t="shared" si="0"/>
        <v>246200.5</v>
      </c>
      <c r="I8" s="19">
        <v>4</v>
      </c>
    </row>
    <row r="9" spans="1:9" x14ac:dyDescent="0.25">
      <c r="A9" s="18">
        <v>5</v>
      </c>
      <c r="B9" s="38" t="s">
        <v>8</v>
      </c>
      <c r="C9" s="42">
        <f>Tiszthelyettes!C6</f>
        <v>4.9000000000000004</v>
      </c>
      <c r="D9" s="41">
        <f>C9*Tiszthelyettes!$M$2</f>
        <v>189385</v>
      </c>
      <c r="E9" s="47"/>
      <c r="F9" s="15">
        <v>0</v>
      </c>
      <c r="G9" s="47"/>
      <c r="H9" s="23">
        <f>$D$9+$E$5+F9+$G$5</f>
        <v>253930.5</v>
      </c>
      <c r="I9" s="19">
        <v>5</v>
      </c>
    </row>
    <row r="10" spans="1:9" x14ac:dyDescent="0.25">
      <c r="A10" s="18">
        <v>6</v>
      </c>
      <c r="B10" s="38"/>
      <c r="C10" s="43"/>
      <c r="D10" s="41"/>
      <c r="E10" s="47"/>
      <c r="F10" s="15">
        <v>0</v>
      </c>
      <c r="G10" s="47"/>
      <c r="H10" s="23">
        <f t="shared" ref="H10:H12" si="1">$D$9+$E$5+F10+$G$5</f>
        <v>253930.5</v>
      </c>
      <c r="I10" s="19">
        <v>6</v>
      </c>
    </row>
    <row r="11" spans="1:9" x14ac:dyDescent="0.25">
      <c r="A11" s="18">
        <v>7</v>
      </c>
      <c r="B11" s="38"/>
      <c r="C11" s="42" t="str">
        <f>Tiszthelyettes!C7</f>
        <v>őrm.</v>
      </c>
      <c r="D11" s="41"/>
      <c r="E11" s="47"/>
      <c r="F11" s="15">
        <v>0</v>
      </c>
      <c r="G11" s="47"/>
      <c r="H11" s="23">
        <f t="shared" si="1"/>
        <v>253930.5</v>
      </c>
      <c r="I11" s="19">
        <v>7</v>
      </c>
    </row>
    <row r="12" spans="1:9" x14ac:dyDescent="0.25">
      <c r="A12" s="18">
        <v>8</v>
      </c>
      <c r="B12" s="38"/>
      <c r="C12" s="43"/>
      <c r="D12" s="41"/>
      <c r="E12" s="47"/>
      <c r="F12" s="15">
        <v>0</v>
      </c>
      <c r="G12" s="47"/>
      <c r="H12" s="23">
        <f t="shared" si="1"/>
        <v>253930.5</v>
      </c>
      <c r="I12" s="19">
        <v>8</v>
      </c>
    </row>
    <row r="13" spans="1:9" x14ac:dyDescent="0.25">
      <c r="A13" s="18">
        <v>9</v>
      </c>
      <c r="B13" s="38">
        <v>3</v>
      </c>
      <c r="C13" s="42">
        <f>Tiszthelyettes!C8</f>
        <v>5.0999999999999996</v>
      </c>
      <c r="D13" s="41">
        <f>C13*Tiszthelyettes!$M$2</f>
        <v>197115</v>
      </c>
      <c r="E13" s="47"/>
      <c r="F13" s="15">
        <v>0</v>
      </c>
      <c r="G13" s="47"/>
      <c r="H13" s="23">
        <f>$D$13+$E$5+F13+$G$5</f>
        <v>261660.5</v>
      </c>
      <c r="I13" s="19">
        <v>9</v>
      </c>
    </row>
    <row r="14" spans="1:9" x14ac:dyDescent="0.25">
      <c r="A14" s="18">
        <v>10</v>
      </c>
      <c r="B14" s="38"/>
      <c r="C14" s="43"/>
      <c r="D14" s="41"/>
      <c r="E14" s="47"/>
      <c r="F14" s="15">
        <f>Korpótlék!$D$4</f>
        <v>28987.5</v>
      </c>
      <c r="G14" s="47"/>
      <c r="H14" s="23">
        <f t="shared" ref="H14:H16" si="2">$D$13+$E$5+F14+$G$5</f>
        <v>290648</v>
      </c>
      <c r="I14" s="19">
        <v>10</v>
      </c>
    </row>
    <row r="15" spans="1:9" x14ac:dyDescent="0.25">
      <c r="A15" s="18">
        <v>11</v>
      </c>
      <c r="B15" s="38"/>
      <c r="C15" s="42" t="str">
        <f>Tiszthelyettes!C9</f>
        <v>őrm.</v>
      </c>
      <c r="D15" s="41"/>
      <c r="E15" s="47"/>
      <c r="F15" s="15">
        <f>Korpótlék!$D$4</f>
        <v>28987.5</v>
      </c>
      <c r="G15" s="47"/>
      <c r="H15" s="23">
        <f t="shared" si="2"/>
        <v>290648</v>
      </c>
      <c r="I15" s="19">
        <v>11</v>
      </c>
    </row>
    <row r="16" spans="1:9" x14ac:dyDescent="0.25">
      <c r="A16" s="18">
        <v>12</v>
      </c>
      <c r="B16" s="38"/>
      <c r="C16" s="43"/>
      <c r="D16" s="41"/>
      <c r="E16" s="47"/>
      <c r="F16" s="15">
        <f>Korpótlék!$D$4</f>
        <v>28987.5</v>
      </c>
      <c r="G16" s="47"/>
      <c r="H16" s="23">
        <f t="shared" si="2"/>
        <v>290648</v>
      </c>
      <c r="I16" s="19">
        <v>12</v>
      </c>
    </row>
    <row r="17" spans="1:9" x14ac:dyDescent="0.25">
      <c r="A17" s="18">
        <v>13</v>
      </c>
      <c r="B17" s="38" t="s">
        <v>10</v>
      </c>
      <c r="C17" s="42">
        <f>Tiszthelyettes!C10</f>
        <v>5.3</v>
      </c>
      <c r="D17" s="41">
        <f>C17*Tiszthelyettes!$M$2</f>
        <v>204845</v>
      </c>
      <c r="E17" s="47"/>
      <c r="F17" s="15">
        <f>Korpótlék!$D$4</f>
        <v>28987.5</v>
      </c>
      <c r="G17" s="47"/>
      <c r="H17" s="23">
        <f>$D$17+$E$5+F17+$G$5</f>
        <v>298378</v>
      </c>
      <c r="I17" s="19">
        <v>13</v>
      </c>
    </row>
    <row r="18" spans="1:9" x14ac:dyDescent="0.25">
      <c r="A18" s="18">
        <v>14</v>
      </c>
      <c r="B18" s="38"/>
      <c r="C18" s="43"/>
      <c r="D18" s="41"/>
      <c r="E18" s="47"/>
      <c r="F18" s="15">
        <f>Korpótlék!$D$4</f>
        <v>28987.5</v>
      </c>
      <c r="G18" s="47"/>
      <c r="H18" s="23">
        <f t="shared" ref="H18:H20" si="3">$D$17+$E$5+F18+$G$5</f>
        <v>298378</v>
      </c>
      <c r="I18" s="19">
        <v>14</v>
      </c>
    </row>
    <row r="19" spans="1:9" x14ac:dyDescent="0.25">
      <c r="A19" s="18">
        <v>15</v>
      </c>
      <c r="B19" s="38"/>
      <c r="C19" s="42" t="str">
        <f>Tiszthelyettes!C11</f>
        <v>őrm.</v>
      </c>
      <c r="D19" s="41"/>
      <c r="E19" s="47"/>
      <c r="F19" s="15">
        <f>Korpótlék!$D$5</f>
        <v>38650</v>
      </c>
      <c r="G19" s="47"/>
      <c r="H19" s="23">
        <f t="shared" si="3"/>
        <v>308040.5</v>
      </c>
      <c r="I19" s="19">
        <v>15</v>
      </c>
    </row>
    <row r="20" spans="1:9" x14ac:dyDescent="0.25">
      <c r="A20" s="18">
        <v>16</v>
      </c>
      <c r="B20" s="38"/>
      <c r="C20" s="43"/>
      <c r="D20" s="41"/>
      <c r="E20" s="47"/>
      <c r="F20" s="15">
        <f>Korpótlék!$D$5</f>
        <v>38650</v>
      </c>
      <c r="G20" s="47"/>
      <c r="H20" s="23">
        <f t="shared" si="3"/>
        <v>308040.5</v>
      </c>
      <c r="I20" s="19">
        <v>16</v>
      </c>
    </row>
    <row r="21" spans="1:9" x14ac:dyDescent="0.25">
      <c r="A21" s="18">
        <v>17</v>
      </c>
      <c r="B21" s="38" t="s">
        <v>12</v>
      </c>
      <c r="C21" s="42">
        <f>Tiszthelyettes!C12</f>
        <v>5.5</v>
      </c>
      <c r="D21" s="41">
        <f>C21*Tiszthelyettes!$M$2</f>
        <v>212575</v>
      </c>
      <c r="E21" s="47"/>
      <c r="F21" s="15">
        <f>Korpótlék!$D$5</f>
        <v>38650</v>
      </c>
      <c r="G21" s="47"/>
      <c r="H21" s="23">
        <f>$D$21+$E$5+F21+$G$5</f>
        <v>315770.5</v>
      </c>
      <c r="I21" s="19">
        <v>17</v>
      </c>
    </row>
    <row r="22" spans="1:9" x14ac:dyDescent="0.25">
      <c r="A22" s="18">
        <v>18</v>
      </c>
      <c r="B22" s="38"/>
      <c r="C22" s="43"/>
      <c r="D22" s="41"/>
      <c r="E22" s="47"/>
      <c r="F22" s="15">
        <f>Korpótlék!$D$5</f>
        <v>38650</v>
      </c>
      <c r="G22" s="47"/>
      <c r="H22" s="23">
        <f t="shared" ref="H22:H24" si="4">$D$21+$E$5+F22+$G$5</f>
        <v>315770.5</v>
      </c>
      <c r="I22" s="19">
        <v>18</v>
      </c>
    </row>
    <row r="23" spans="1:9" x14ac:dyDescent="0.25">
      <c r="A23" s="18">
        <v>19</v>
      </c>
      <c r="B23" s="38"/>
      <c r="C23" s="42" t="str">
        <f>Tiszthelyettes!C13</f>
        <v>őrm.</v>
      </c>
      <c r="D23" s="41"/>
      <c r="E23" s="47"/>
      <c r="F23" s="15">
        <f>Korpótlék!$D$5</f>
        <v>38650</v>
      </c>
      <c r="G23" s="47"/>
      <c r="H23" s="23">
        <f t="shared" si="4"/>
        <v>315770.5</v>
      </c>
      <c r="I23" s="19">
        <v>19</v>
      </c>
    </row>
    <row r="24" spans="1:9" x14ac:dyDescent="0.25">
      <c r="A24" s="18">
        <v>20</v>
      </c>
      <c r="B24" s="38"/>
      <c r="C24" s="43"/>
      <c r="D24" s="41"/>
      <c r="E24" s="47"/>
      <c r="F24" s="15">
        <f>Korpótlék!$D$6</f>
        <v>48312.5</v>
      </c>
      <c r="G24" s="47"/>
      <c r="H24" s="23">
        <f t="shared" si="4"/>
        <v>325433</v>
      </c>
      <c r="I24" s="19">
        <v>20</v>
      </c>
    </row>
    <row r="25" spans="1:9" x14ac:dyDescent="0.25">
      <c r="A25" s="18">
        <v>21</v>
      </c>
      <c r="B25" s="38" t="s">
        <v>14</v>
      </c>
      <c r="C25" s="42">
        <f>Tiszthelyettes!C14</f>
        <v>5.7</v>
      </c>
      <c r="D25" s="41">
        <f>C25*Tiszthelyettes!$M$2</f>
        <v>220305</v>
      </c>
      <c r="E25" s="47"/>
      <c r="F25" s="15">
        <f>Korpótlék!$D$6</f>
        <v>48312.5</v>
      </c>
      <c r="G25" s="47"/>
      <c r="H25" s="23">
        <f>$D$25+$E$5+F25+$G$5</f>
        <v>333163</v>
      </c>
      <c r="I25" s="19">
        <v>21</v>
      </c>
    </row>
    <row r="26" spans="1:9" x14ac:dyDescent="0.25">
      <c r="A26" s="18">
        <v>22</v>
      </c>
      <c r="B26" s="38"/>
      <c r="C26" s="43"/>
      <c r="D26" s="41"/>
      <c r="E26" s="47"/>
      <c r="F26" s="15">
        <f>Korpótlék!$D$6</f>
        <v>48312.5</v>
      </c>
      <c r="G26" s="47"/>
      <c r="H26" s="23">
        <f t="shared" ref="H26:H28" si="5">$D$25+$E$5+F26+$G$5</f>
        <v>333163</v>
      </c>
      <c r="I26" s="19">
        <v>22</v>
      </c>
    </row>
    <row r="27" spans="1:9" x14ac:dyDescent="0.25">
      <c r="A27" s="18">
        <v>23</v>
      </c>
      <c r="B27" s="38"/>
      <c r="C27" s="42" t="str">
        <f>Tiszthelyettes!C15</f>
        <v>tőrm.</v>
      </c>
      <c r="D27" s="41"/>
      <c r="E27" s="47"/>
      <c r="F27" s="15">
        <f>Korpótlék!$D$6</f>
        <v>48312.5</v>
      </c>
      <c r="G27" s="47"/>
      <c r="H27" s="23">
        <f t="shared" si="5"/>
        <v>333163</v>
      </c>
      <c r="I27" s="19">
        <v>23</v>
      </c>
    </row>
    <row r="28" spans="1:9" x14ac:dyDescent="0.25">
      <c r="A28" s="18">
        <v>24</v>
      </c>
      <c r="B28" s="38"/>
      <c r="C28" s="43"/>
      <c r="D28" s="41"/>
      <c r="E28" s="47"/>
      <c r="F28" s="15">
        <f>Korpótlék!$D$6</f>
        <v>48312.5</v>
      </c>
      <c r="G28" s="47"/>
      <c r="H28" s="23">
        <f t="shared" si="5"/>
        <v>333163</v>
      </c>
      <c r="I28" s="19">
        <v>24</v>
      </c>
    </row>
    <row r="29" spans="1:9" x14ac:dyDescent="0.25">
      <c r="A29" s="18">
        <v>25</v>
      </c>
      <c r="B29" s="38" t="s">
        <v>15</v>
      </c>
      <c r="C29" s="42">
        <f>Tiszthelyettes!C16</f>
        <v>5.9</v>
      </c>
      <c r="D29" s="41">
        <f>C29*Tiszthelyettes!$M$2</f>
        <v>228035</v>
      </c>
      <c r="E29" s="47"/>
      <c r="F29" s="15">
        <f>Korpótlék!$D$7</f>
        <v>57975</v>
      </c>
      <c r="G29" s="47"/>
      <c r="H29" s="23">
        <f>$D$29+$E$5+F29+$G$5</f>
        <v>350555.5</v>
      </c>
      <c r="I29" s="19">
        <v>25</v>
      </c>
    </row>
    <row r="30" spans="1:9" x14ac:dyDescent="0.25">
      <c r="A30" s="18">
        <v>26</v>
      </c>
      <c r="B30" s="38"/>
      <c r="C30" s="43"/>
      <c r="D30" s="41"/>
      <c r="E30" s="47"/>
      <c r="F30" s="15">
        <f>Korpótlék!$D$7</f>
        <v>57975</v>
      </c>
      <c r="G30" s="47"/>
      <c r="H30" s="23">
        <f t="shared" ref="H30:H32" si="6">$D$29+$E$5+F30+$G$5</f>
        <v>350555.5</v>
      </c>
      <c r="I30" s="19">
        <v>26</v>
      </c>
    </row>
    <row r="31" spans="1:9" x14ac:dyDescent="0.25">
      <c r="A31" s="18">
        <v>27</v>
      </c>
      <c r="B31" s="38"/>
      <c r="C31" s="42" t="str">
        <f>Tiszthelyettes!C17</f>
        <v>tőrm.</v>
      </c>
      <c r="D31" s="41"/>
      <c r="E31" s="47"/>
      <c r="F31" s="15">
        <f>Korpótlék!$D$7</f>
        <v>57975</v>
      </c>
      <c r="G31" s="47"/>
      <c r="H31" s="23">
        <f t="shared" si="6"/>
        <v>350555.5</v>
      </c>
      <c r="I31" s="19">
        <v>27</v>
      </c>
    </row>
    <row r="32" spans="1:9" x14ac:dyDescent="0.25">
      <c r="A32" s="18">
        <v>28</v>
      </c>
      <c r="B32" s="38"/>
      <c r="C32" s="43"/>
      <c r="D32" s="41"/>
      <c r="E32" s="47"/>
      <c r="F32" s="15">
        <f>Korpótlék!$D$7</f>
        <v>57975</v>
      </c>
      <c r="G32" s="47"/>
      <c r="H32" s="23">
        <f t="shared" si="6"/>
        <v>350555.5</v>
      </c>
      <c r="I32" s="19">
        <v>28</v>
      </c>
    </row>
    <row r="33" spans="1:9" x14ac:dyDescent="0.25">
      <c r="A33" s="18">
        <v>29</v>
      </c>
      <c r="B33" s="38" t="s">
        <v>16</v>
      </c>
      <c r="C33" s="42">
        <f>Tiszthelyettes!C18</f>
        <v>6.1</v>
      </c>
      <c r="D33" s="41">
        <f>C33*Tiszthelyettes!$M$2</f>
        <v>235765</v>
      </c>
      <c r="E33" s="47"/>
      <c r="F33" s="15">
        <f>Korpótlék!$D$7</f>
        <v>57975</v>
      </c>
      <c r="G33" s="47"/>
      <c r="H33" s="23">
        <f>$D$33+$E$5+F33+$G$5</f>
        <v>358285.5</v>
      </c>
      <c r="I33" s="19">
        <v>29</v>
      </c>
    </row>
    <row r="34" spans="1:9" x14ac:dyDescent="0.25">
      <c r="A34" s="18">
        <v>30</v>
      </c>
      <c r="B34" s="38"/>
      <c r="C34" s="43"/>
      <c r="D34" s="41"/>
      <c r="E34" s="47"/>
      <c r="F34" s="15">
        <f>Korpótlék!$D$8</f>
        <v>69570</v>
      </c>
      <c r="G34" s="47"/>
      <c r="H34" s="23">
        <f t="shared" ref="H34:H36" si="7">$D$33+$E$5+F34+$G$5</f>
        <v>369880.5</v>
      </c>
      <c r="I34" s="19">
        <v>30</v>
      </c>
    </row>
    <row r="35" spans="1:9" x14ac:dyDescent="0.25">
      <c r="A35" s="18">
        <v>31</v>
      </c>
      <c r="B35" s="38"/>
      <c r="C35" s="42" t="str">
        <f>Tiszthelyettes!C19</f>
        <v>tőrm.</v>
      </c>
      <c r="D35" s="41"/>
      <c r="E35" s="47"/>
      <c r="F35" s="15">
        <f>Korpótlék!$D$8</f>
        <v>69570</v>
      </c>
      <c r="G35" s="47"/>
      <c r="H35" s="23">
        <f t="shared" si="7"/>
        <v>369880.5</v>
      </c>
      <c r="I35" s="19">
        <v>31</v>
      </c>
    </row>
    <row r="36" spans="1:9" x14ac:dyDescent="0.25">
      <c r="A36" s="18">
        <v>32</v>
      </c>
      <c r="B36" s="38"/>
      <c r="C36" s="43"/>
      <c r="D36" s="41"/>
      <c r="E36" s="47"/>
      <c r="F36" s="15">
        <f>Korpótlék!$D$8</f>
        <v>69570</v>
      </c>
      <c r="G36" s="47"/>
      <c r="H36" s="23">
        <f t="shared" si="7"/>
        <v>369880.5</v>
      </c>
      <c r="I36" s="19">
        <v>32</v>
      </c>
    </row>
    <row r="37" spans="1:9" x14ac:dyDescent="0.25">
      <c r="A37" s="18">
        <v>33</v>
      </c>
      <c r="B37" s="38" t="s">
        <v>17</v>
      </c>
      <c r="C37" s="42">
        <f>Tiszthelyettes!C20</f>
        <v>6.3</v>
      </c>
      <c r="D37" s="41">
        <f>C37*Tiszthelyettes!$M$2</f>
        <v>243495</v>
      </c>
      <c r="E37" s="47"/>
      <c r="F37" s="15">
        <f>Korpótlék!$D$8</f>
        <v>69570</v>
      </c>
      <c r="G37" s="47"/>
      <c r="H37" s="23">
        <f>$D$37+$E$5+F37+$G$5</f>
        <v>377610.5</v>
      </c>
      <c r="I37" s="19">
        <v>33</v>
      </c>
    </row>
    <row r="38" spans="1:9" x14ac:dyDescent="0.25">
      <c r="A38" s="18">
        <v>34</v>
      </c>
      <c r="B38" s="38"/>
      <c r="C38" s="43"/>
      <c r="D38" s="41"/>
      <c r="E38" s="47"/>
      <c r="F38" s="15">
        <f>Korpótlék!$D$8</f>
        <v>69570</v>
      </c>
      <c r="G38" s="47"/>
      <c r="H38" s="23">
        <f t="shared" ref="H38:H40" si="8">$D$37+$E$5+F38+$G$5</f>
        <v>377610.5</v>
      </c>
      <c r="I38" s="19">
        <v>34</v>
      </c>
    </row>
    <row r="39" spans="1:9" x14ac:dyDescent="0.25">
      <c r="A39" s="18">
        <v>35</v>
      </c>
      <c r="B39" s="38"/>
      <c r="C39" s="42" t="str">
        <f>Tiszthelyettes!C21</f>
        <v>tőrm.</v>
      </c>
      <c r="D39" s="41"/>
      <c r="E39" s="47"/>
      <c r="F39" s="15">
        <f>Korpótlék!$D$9</f>
        <v>81165</v>
      </c>
      <c r="G39" s="47"/>
      <c r="H39" s="23">
        <f t="shared" si="8"/>
        <v>389205.5</v>
      </c>
      <c r="I39" s="19">
        <v>35</v>
      </c>
    </row>
    <row r="40" spans="1:9" x14ac:dyDescent="0.25">
      <c r="A40" s="18">
        <v>36</v>
      </c>
      <c r="B40" s="38"/>
      <c r="C40" s="43"/>
      <c r="D40" s="41"/>
      <c r="E40" s="47"/>
      <c r="F40" s="15">
        <f>Korpótlék!$D$9</f>
        <v>81165</v>
      </c>
      <c r="G40" s="47"/>
      <c r="H40" s="23">
        <f t="shared" si="8"/>
        <v>389205.5</v>
      </c>
      <c r="I40" s="19">
        <v>36</v>
      </c>
    </row>
    <row r="41" spans="1:9" x14ac:dyDescent="0.25">
      <c r="A41" s="18">
        <v>37</v>
      </c>
      <c r="B41" s="38" t="s">
        <v>19</v>
      </c>
      <c r="C41" s="42">
        <f>Tiszthelyettes!C22</f>
        <v>6.5</v>
      </c>
      <c r="D41" s="41">
        <f>C41*Tiszthelyettes!$M$2</f>
        <v>251225</v>
      </c>
      <c r="E41" s="47"/>
      <c r="F41" s="15">
        <f>Korpótlék!$D$9</f>
        <v>81165</v>
      </c>
      <c r="G41" s="47"/>
      <c r="H41" s="23">
        <f>$D$41+$E$5+F41+$G$5</f>
        <v>396935.5</v>
      </c>
      <c r="I41" s="19">
        <v>37</v>
      </c>
    </row>
    <row r="42" spans="1:9" x14ac:dyDescent="0.25">
      <c r="A42" s="18">
        <v>38</v>
      </c>
      <c r="B42" s="38"/>
      <c r="C42" s="43"/>
      <c r="D42" s="41"/>
      <c r="E42" s="47"/>
      <c r="F42" s="15">
        <f>Korpótlék!$D$9</f>
        <v>81165</v>
      </c>
      <c r="G42" s="47"/>
      <c r="H42" s="23">
        <f t="shared" ref="H42:H44" si="9">$D$41+$E$5+F42+$G$5</f>
        <v>396935.5</v>
      </c>
      <c r="I42" s="19">
        <v>38</v>
      </c>
    </row>
    <row r="43" spans="1:9" x14ac:dyDescent="0.25">
      <c r="A43" s="18">
        <v>39</v>
      </c>
      <c r="B43" s="38"/>
      <c r="C43" s="42" t="str">
        <f>Tiszthelyettes!C23</f>
        <v>tőrm.</v>
      </c>
      <c r="D43" s="41"/>
      <c r="E43" s="47"/>
      <c r="F43" s="15">
        <f>Korpótlék!$D$9</f>
        <v>81165</v>
      </c>
      <c r="G43" s="47"/>
      <c r="H43" s="23">
        <f t="shared" si="9"/>
        <v>396935.5</v>
      </c>
      <c r="I43" s="19">
        <v>39</v>
      </c>
    </row>
    <row r="44" spans="1:9" ht="15.75" thickBot="1" x14ac:dyDescent="0.3">
      <c r="A44" s="20">
        <v>40</v>
      </c>
      <c r="B44" s="54"/>
      <c r="C44" s="43"/>
      <c r="D44" s="55"/>
      <c r="E44" s="48"/>
      <c r="F44" s="21">
        <f>Korpótlék!$D$10</f>
        <v>96625</v>
      </c>
      <c r="G44" s="48"/>
      <c r="H44" s="23">
        <f t="shared" si="9"/>
        <v>412395.5</v>
      </c>
      <c r="I44" s="22">
        <v>40</v>
      </c>
    </row>
  </sheetData>
  <sheetProtection algorithmName="SHA-512" hashValue="YV2Gog4YTFFJqPYek3ARt4J+GcwAtumXRsL+f0nWJX1pucA5mxb8/9uwlMddb8Eesyp53XxGTRZhAjSR+QJ/XQ==" saltValue="PyqATvGZ012x9fclqDfUFA==" spinCount="100000" sheet="1" objects="1" scenarios="1"/>
  <mergeCells count="52">
    <mergeCell ref="I2:I4"/>
    <mergeCell ref="E5:E44"/>
    <mergeCell ref="A1:G1"/>
    <mergeCell ref="D2:D4"/>
    <mergeCell ref="E2:E4"/>
    <mergeCell ref="F2:F4"/>
    <mergeCell ref="G2:G4"/>
    <mergeCell ref="H2:H4"/>
    <mergeCell ref="B41:B44"/>
    <mergeCell ref="C41:C42"/>
    <mergeCell ref="C43:C44"/>
    <mergeCell ref="D41:D44"/>
    <mergeCell ref="G5:G44"/>
    <mergeCell ref="C33:C34"/>
    <mergeCell ref="C35:C36"/>
    <mergeCell ref="D33:D36"/>
    <mergeCell ref="B37:B40"/>
    <mergeCell ref="C37:C38"/>
    <mergeCell ref="C39:C40"/>
    <mergeCell ref="D37:D40"/>
    <mergeCell ref="C29:C30"/>
    <mergeCell ref="C31:C32"/>
    <mergeCell ref="D29:D32"/>
    <mergeCell ref="C13:C14"/>
    <mergeCell ref="C15:C16"/>
    <mergeCell ref="B13:B16"/>
    <mergeCell ref="C17:C18"/>
    <mergeCell ref="C19:C20"/>
    <mergeCell ref="B17:B20"/>
    <mergeCell ref="D17:D20"/>
    <mergeCell ref="B29:B32"/>
    <mergeCell ref="B33:B36"/>
    <mergeCell ref="B9:B12"/>
    <mergeCell ref="C11:C12"/>
    <mergeCell ref="C9:C10"/>
    <mergeCell ref="D9:D12"/>
    <mergeCell ref="B25:B28"/>
    <mergeCell ref="C25:C26"/>
    <mergeCell ref="C27:C28"/>
    <mergeCell ref="D25:D28"/>
    <mergeCell ref="D13:D16"/>
    <mergeCell ref="B21:B24"/>
    <mergeCell ref="C21:C22"/>
    <mergeCell ref="C23:C24"/>
    <mergeCell ref="D21:D24"/>
    <mergeCell ref="A2:A4"/>
    <mergeCell ref="B2:B4"/>
    <mergeCell ref="C2:C3"/>
    <mergeCell ref="B5:B8"/>
    <mergeCell ref="D5:D8"/>
    <mergeCell ref="C7:C8"/>
    <mergeCell ref="C5:C6"/>
  </mergeCells>
  <pageMargins left="0.7" right="0.7" top="0.75" bottom="0.7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E5" sqref="E5:E44"/>
    </sheetView>
  </sheetViews>
  <sheetFormatPr defaultRowHeight="15" x14ac:dyDescent="0.25"/>
  <cols>
    <col min="1" max="1" width="10.140625" customWidth="1"/>
    <col min="3" max="3" width="10.5703125" customWidth="1"/>
    <col min="4" max="4" width="27" customWidth="1"/>
    <col min="5" max="5" width="18.140625" customWidth="1"/>
    <col min="6" max="6" width="9.7109375" bestFit="1" customWidth="1"/>
    <col min="7" max="7" width="15.28515625" customWidth="1"/>
    <col min="8" max="8" width="18.42578125" customWidth="1"/>
    <col min="9" max="9" width="10.140625" customWidth="1"/>
  </cols>
  <sheetData>
    <row r="1" spans="1:9" ht="21" thickBot="1" x14ac:dyDescent="0.3">
      <c r="A1" s="49" t="s">
        <v>47</v>
      </c>
      <c r="B1" s="49"/>
      <c r="C1" s="49"/>
      <c r="D1" s="49"/>
      <c r="E1" s="49"/>
      <c r="F1" s="49"/>
      <c r="G1" s="49"/>
    </row>
    <row r="2" spans="1:9" ht="15" customHeight="1" x14ac:dyDescent="0.25">
      <c r="A2" s="35" t="s">
        <v>64</v>
      </c>
      <c r="B2" s="37" t="s">
        <v>6</v>
      </c>
      <c r="C2" s="39" t="s">
        <v>40</v>
      </c>
      <c r="D2" s="50" t="s">
        <v>49</v>
      </c>
      <c r="E2" s="50" t="s">
        <v>50</v>
      </c>
      <c r="F2" s="50" t="s">
        <v>51</v>
      </c>
      <c r="G2" s="39" t="s">
        <v>52</v>
      </c>
      <c r="H2" s="52" t="s">
        <v>67</v>
      </c>
      <c r="I2" s="44" t="s">
        <v>64</v>
      </c>
    </row>
    <row r="3" spans="1:9" ht="15" customHeight="1" x14ac:dyDescent="0.25">
      <c r="A3" s="36"/>
      <c r="B3" s="38"/>
      <c r="C3" s="40"/>
      <c r="D3" s="51"/>
      <c r="E3" s="51"/>
      <c r="F3" s="51"/>
      <c r="G3" s="40"/>
      <c r="H3" s="53"/>
      <c r="I3" s="45"/>
    </row>
    <row r="4" spans="1:9" x14ac:dyDescent="0.25">
      <c r="A4" s="36"/>
      <c r="B4" s="38"/>
      <c r="C4" s="3" t="s">
        <v>0</v>
      </c>
      <c r="D4" s="51"/>
      <c r="E4" s="51"/>
      <c r="F4" s="51"/>
      <c r="G4" s="40"/>
      <c r="H4" s="53"/>
      <c r="I4" s="45"/>
    </row>
    <row r="5" spans="1:9" x14ac:dyDescent="0.25">
      <c r="A5" s="18">
        <v>1</v>
      </c>
      <c r="B5" s="38" t="s">
        <v>5</v>
      </c>
      <c r="C5" s="42">
        <f>Tiszthelyettes!C4</f>
        <v>4.7</v>
      </c>
      <c r="D5" s="41">
        <f>C5*Tiszthelyettes!$M$2</f>
        <v>181655</v>
      </c>
      <c r="E5" s="46">
        <f>Tiszthelyettes!$L$5*Tiszthelyettes!$M$2</f>
        <v>52177.5</v>
      </c>
      <c r="F5" s="15">
        <v>0</v>
      </c>
      <c r="G5" s="46">
        <f>7*Korpótlék!$C$13</f>
        <v>16233</v>
      </c>
      <c r="H5" s="23">
        <f>$D$5+$E$5+F5+$G$5</f>
        <v>250065.5</v>
      </c>
      <c r="I5" s="19">
        <v>1</v>
      </c>
    </row>
    <row r="6" spans="1:9" x14ac:dyDescent="0.25">
      <c r="A6" s="18">
        <v>2</v>
      </c>
      <c r="B6" s="38"/>
      <c r="C6" s="43"/>
      <c r="D6" s="41"/>
      <c r="E6" s="47"/>
      <c r="F6" s="15">
        <v>0</v>
      </c>
      <c r="G6" s="47"/>
      <c r="H6" s="23">
        <f t="shared" ref="H6:H8" si="0">$D$5+$E$5+F6+$G$5</f>
        <v>250065.5</v>
      </c>
      <c r="I6" s="19">
        <v>2</v>
      </c>
    </row>
    <row r="7" spans="1:9" x14ac:dyDescent="0.25">
      <c r="A7" s="18">
        <v>3</v>
      </c>
      <c r="B7" s="38"/>
      <c r="C7" s="42" t="str">
        <f>Tiszthelyettes!C5</f>
        <v>őrm.</v>
      </c>
      <c r="D7" s="41"/>
      <c r="E7" s="47"/>
      <c r="F7" s="15">
        <v>0</v>
      </c>
      <c r="G7" s="47"/>
      <c r="H7" s="23">
        <f t="shared" si="0"/>
        <v>250065.5</v>
      </c>
      <c r="I7" s="19">
        <v>3</v>
      </c>
    </row>
    <row r="8" spans="1:9" x14ac:dyDescent="0.25">
      <c r="A8" s="18">
        <v>4</v>
      </c>
      <c r="B8" s="38"/>
      <c r="C8" s="43"/>
      <c r="D8" s="41"/>
      <c r="E8" s="47"/>
      <c r="F8" s="15">
        <v>0</v>
      </c>
      <c r="G8" s="47"/>
      <c r="H8" s="23">
        <f t="shared" si="0"/>
        <v>250065.5</v>
      </c>
      <c r="I8" s="19">
        <v>4</v>
      </c>
    </row>
    <row r="9" spans="1:9" x14ac:dyDescent="0.25">
      <c r="A9" s="18">
        <v>5</v>
      </c>
      <c r="B9" s="38" t="s">
        <v>8</v>
      </c>
      <c r="C9" s="42">
        <f>Tiszthelyettes!C6</f>
        <v>4.9000000000000004</v>
      </c>
      <c r="D9" s="41">
        <f>C9*Tiszthelyettes!$M$2</f>
        <v>189385</v>
      </c>
      <c r="E9" s="47"/>
      <c r="F9" s="15">
        <v>0</v>
      </c>
      <c r="G9" s="47"/>
      <c r="H9" s="23">
        <f>$D$9+$E$5+F9+$G$5</f>
        <v>257795.5</v>
      </c>
      <c r="I9" s="19">
        <v>5</v>
      </c>
    </row>
    <row r="10" spans="1:9" x14ac:dyDescent="0.25">
      <c r="A10" s="18">
        <v>6</v>
      </c>
      <c r="B10" s="38"/>
      <c r="C10" s="43"/>
      <c r="D10" s="41"/>
      <c r="E10" s="47"/>
      <c r="F10" s="15">
        <v>0</v>
      </c>
      <c r="G10" s="47"/>
      <c r="H10" s="23">
        <f t="shared" ref="H10:H12" si="1">$D$9+$E$5+F10+$G$5</f>
        <v>257795.5</v>
      </c>
      <c r="I10" s="19">
        <v>6</v>
      </c>
    </row>
    <row r="11" spans="1:9" x14ac:dyDescent="0.25">
      <c r="A11" s="18">
        <v>7</v>
      </c>
      <c r="B11" s="38"/>
      <c r="C11" s="42" t="str">
        <f>Tiszthelyettes!C7</f>
        <v>őrm.</v>
      </c>
      <c r="D11" s="41"/>
      <c r="E11" s="47"/>
      <c r="F11" s="15">
        <v>0</v>
      </c>
      <c r="G11" s="47"/>
      <c r="H11" s="23">
        <f t="shared" si="1"/>
        <v>257795.5</v>
      </c>
      <c r="I11" s="19">
        <v>7</v>
      </c>
    </row>
    <row r="12" spans="1:9" x14ac:dyDescent="0.25">
      <c r="A12" s="18">
        <v>8</v>
      </c>
      <c r="B12" s="38"/>
      <c r="C12" s="43"/>
      <c r="D12" s="41"/>
      <c r="E12" s="47"/>
      <c r="F12" s="15">
        <v>0</v>
      </c>
      <c r="G12" s="47"/>
      <c r="H12" s="23">
        <f t="shared" si="1"/>
        <v>257795.5</v>
      </c>
      <c r="I12" s="19">
        <v>8</v>
      </c>
    </row>
    <row r="13" spans="1:9" x14ac:dyDescent="0.25">
      <c r="A13" s="18">
        <v>9</v>
      </c>
      <c r="B13" s="38">
        <v>3</v>
      </c>
      <c r="C13" s="42">
        <f>Tiszthelyettes!C8</f>
        <v>5.0999999999999996</v>
      </c>
      <c r="D13" s="41">
        <f>C13*Tiszthelyettes!$M$2</f>
        <v>197115</v>
      </c>
      <c r="E13" s="47"/>
      <c r="F13" s="15">
        <v>0</v>
      </c>
      <c r="G13" s="47"/>
      <c r="H13" s="23">
        <f>$D$13+$E$5+F13+$G$5</f>
        <v>265525.5</v>
      </c>
      <c r="I13" s="19">
        <v>9</v>
      </c>
    </row>
    <row r="14" spans="1:9" x14ac:dyDescent="0.25">
      <c r="A14" s="18">
        <v>10</v>
      </c>
      <c r="B14" s="38"/>
      <c r="C14" s="43"/>
      <c r="D14" s="41"/>
      <c r="E14" s="47"/>
      <c r="F14" s="15">
        <f>Korpótlék!$D$4</f>
        <v>28987.5</v>
      </c>
      <c r="G14" s="47"/>
      <c r="H14" s="23">
        <f t="shared" ref="H14:H16" si="2">$D$13+$E$5+F14+$G$5</f>
        <v>294513</v>
      </c>
      <c r="I14" s="19">
        <v>10</v>
      </c>
    </row>
    <row r="15" spans="1:9" x14ac:dyDescent="0.25">
      <c r="A15" s="18">
        <v>11</v>
      </c>
      <c r="B15" s="38"/>
      <c r="C15" s="42" t="str">
        <f>Tiszthelyettes!C9</f>
        <v>őrm.</v>
      </c>
      <c r="D15" s="41"/>
      <c r="E15" s="47"/>
      <c r="F15" s="15">
        <f>Korpótlék!$D$4</f>
        <v>28987.5</v>
      </c>
      <c r="G15" s="47"/>
      <c r="H15" s="23">
        <f t="shared" si="2"/>
        <v>294513</v>
      </c>
      <c r="I15" s="19">
        <v>11</v>
      </c>
    </row>
    <row r="16" spans="1:9" x14ac:dyDescent="0.25">
      <c r="A16" s="18">
        <v>12</v>
      </c>
      <c r="B16" s="38"/>
      <c r="C16" s="43"/>
      <c r="D16" s="41"/>
      <c r="E16" s="47"/>
      <c r="F16" s="15">
        <f>Korpótlék!$D$4</f>
        <v>28987.5</v>
      </c>
      <c r="G16" s="47"/>
      <c r="H16" s="23">
        <f t="shared" si="2"/>
        <v>294513</v>
      </c>
      <c r="I16" s="19">
        <v>12</v>
      </c>
    </row>
    <row r="17" spans="1:9" x14ac:dyDescent="0.25">
      <c r="A17" s="18">
        <v>13</v>
      </c>
      <c r="B17" s="38" t="s">
        <v>10</v>
      </c>
      <c r="C17" s="42">
        <f>Tiszthelyettes!C10</f>
        <v>5.3</v>
      </c>
      <c r="D17" s="41">
        <f>C17*Tiszthelyettes!$M$2</f>
        <v>204845</v>
      </c>
      <c r="E17" s="47"/>
      <c r="F17" s="15">
        <f>Korpótlék!$D$4</f>
        <v>28987.5</v>
      </c>
      <c r="G17" s="47"/>
      <c r="H17" s="23">
        <f>$D$17+$E$5+F17+$G$5</f>
        <v>302243</v>
      </c>
      <c r="I17" s="19">
        <v>13</v>
      </c>
    </row>
    <row r="18" spans="1:9" x14ac:dyDescent="0.25">
      <c r="A18" s="18">
        <v>14</v>
      </c>
      <c r="B18" s="38"/>
      <c r="C18" s="43"/>
      <c r="D18" s="41"/>
      <c r="E18" s="47"/>
      <c r="F18" s="15">
        <f>Korpótlék!$D$4</f>
        <v>28987.5</v>
      </c>
      <c r="G18" s="47"/>
      <c r="H18" s="23">
        <f t="shared" ref="H18:H20" si="3">$D$17+$E$5+F18+$G$5</f>
        <v>302243</v>
      </c>
      <c r="I18" s="19">
        <v>14</v>
      </c>
    </row>
    <row r="19" spans="1:9" x14ac:dyDescent="0.25">
      <c r="A19" s="18">
        <v>15</v>
      </c>
      <c r="B19" s="38"/>
      <c r="C19" s="42" t="str">
        <f>Tiszthelyettes!C11</f>
        <v>őrm.</v>
      </c>
      <c r="D19" s="41"/>
      <c r="E19" s="47"/>
      <c r="F19" s="15">
        <f>Korpótlék!$D$5</f>
        <v>38650</v>
      </c>
      <c r="G19" s="47"/>
      <c r="H19" s="23">
        <f t="shared" si="3"/>
        <v>311905.5</v>
      </c>
      <c r="I19" s="19">
        <v>15</v>
      </c>
    </row>
    <row r="20" spans="1:9" x14ac:dyDescent="0.25">
      <c r="A20" s="18">
        <v>16</v>
      </c>
      <c r="B20" s="38"/>
      <c r="C20" s="43"/>
      <c r="D20" s="41"/>
      <c r="E20" s="47"/>
      <c r="F20" s="15">
        <f>Korpótlék!$D$5</f>
        <v>38650</v>
      </c>
      <c r="G20" s="47"/>
      <c r="H20" s="23">
        <f t="shared" si="3"/>
        <v>311905.5</v>
      </c>
      <c r="I20" s="19">
        <v>16</v>
      </c>
    </row>
    <row r="21" spans="1:9" x14ac:dyDescent="0.25">
      <c r="A21" s="18">
        <v>17</v>
      </c>
      <c r="B21" s="38" t="s">
        <v>12</v>
      </c>
      <c r="C21" s="42">
        <f>Tiszthelyettes!C12</f>
        <v>5.5</v>
      </c>
      <c r="D21" s="41">
        <f>C21*Tiszthelyettes!$M$2</f>
        <v>212575</v>
      </c>
      <c r="E21" s="47"/>
      <c r="F21" s="15">
        <f>Korpótlék!$D$5</f>
        <v>38650</v>
      </c>
      <c r="G21" s="47"/>
      <c r="H21" s="23">
        <f>$D$21+$E$5+F21+$G$5</f>
        <v>319635.5</v>
      </c>
      <c r="I21" s="19">
        <v>17</v>
      </c>
    </row>
    <row r="22" spans="1:9" x14ac:dyDescent="0.25">
      <c r="A22" s="18">
        <v>18</v>
      </c>
      <c r="B22" s="38"/>
      <c r="C22" s="43"/>
      <c r="D22" s="41"/>
      <c r="E22" s="47"/>
      <c r="F22" s="15">
        <f>Korpótlék!$D$5</f>
        <v>38650</v>
      </c>
      <c r="G22" s="47"/>
      <c r="H22" s="23">
        <f t="shared" ref="H22:H24" si="4">$D$21+$E$5+F22+$G$5</f>
        <v>319635.5</v>
      </c>
      <c r="I22" s="19">
        <v>18</v>
      </c>
    </row>
    <row r="23" spans="1:9" x14ac:dyDescent="0.25">
      <c r="A23" s="18">
        <v>19</v>
      </c>
      <c r="B23" s="38"/>
      <c r="C23" s="42" t="str">
        <f>Tiszthelyettes!C13</f>
        <v>őrm.</v>
      </c>
      <c r="D23" s="41"/>
      <c r="E23" s="47"/>
      <c r="F23" s="15">
        <f>Korpótlék!$D$5</f>
        <v>38650</v>
      </c>
      <c r="G23" s="47"/>
      <c r="H23" s="23">
        <f t="shared" si="4"/>
        <v>319635.5</v>
      </c>
      <c r="I23" s="19">
        <v>19</v>
      </c>
    </row>
    <row r="24" spans="1:9" x14ac:dyDescent="0.25">
      <c r="A24" s="18">
        <v>20</v>
      </c>
      <c r="B24" s="38"/>
      <c r="C24" s="43"/>
      <c r="D24" s="41"/>
      <c r="E24" s="47"/>
      <c r="F24" s="15">
        <f>Korpótlék!$D$6</f>
        <v>48312.5</v>
      </c>
      <c r="G24" s="47"/>
      <c r="H24" s="23">
        <f t="shared" si="4"/>
        <v>329298</v>
      </c>
      <c r="I24" s="19">
        <v>20</v>
      </c>
    </row>
    <row r="25" spans="1:9" x14ac:dyDescent="0.25">
      <c r="A25" s="18">
        <v>21</v>
      </c>
      <c r="B25" s="38" t="s">
        <v>14</v>
      </c>
      <c r="C25" s="42">
        <f>Tiszthelyettes!C14</f>
        <v>5.7</v>
      </c>
      <c r="D25" s="41">
        <f>C25*Tiszthelyettes!$M$2</f>
        <v>220305</v>
      </c>
      <c r="E25" s="47"/>
      <c r="F25" s="15">
        <f>Korpótlék!$D$6</f>
        <v>48312.5</v>
      </c>
      <c r="G25" s="47"/>
      <c r="H25" s="23">
        <f>$D$25+$E$5+F25+$G$5</f>
        <v>337028</v>
      </c>
      <c r="I25" s="19">
        <v>21</v>
      </c>
    </row>
    <row r="26" spans="1:9" x14ac:dyDescent="0.25">
      <c r="A26" s="18">
        <v>22</v>
      </c>
      <c r="B26" s="38"/>
      <c r="C26" s="43"/>
      <c r="D26" s="41"/>
      <c r="E26" s="47"/>
      <c r="F26" s="15">
        <f>Korpótlék!$D$6</f>
        <v>48312.5</v>
      </c>
      <c r="G26" s="47"/>
      <c r="H26" s="23">
        <f t="shared" ref="H26:H28" si="5">$D$25+$E$5+F26+$G$5</f>
        <v>337028</v>
      </c>
      <c r="I26" s="19">
        <v>22</v>
      </c>
    </row>
    <row r="27" spans="1:9" x14ac:dyDescent="0.25">
      <c r="A27" s="18">
        <v>23</v>
      </c>
      <c r="B27" s="38"/>
      <c r="C27" s="42" t="str">
        <f>Tiszthelyettes!C15</f>
        <v>tőrm.</v>
      </c>
      <c r="D27" s="41"/>
      <c r="E27" s="47"/>
      <c r="F27" s="15">
        <f>Korpótlék!$D$6</f>
        <v>48312.5</v>
      </c>
      <c r="G27" s="47"/>
      <c r="H27" s="23">
        <f t="shared" si="5"/>
        <v>337028</v>
      </c>
      <c r="I27" s="19">
        <v>23</v>
      </c>
    </row>
    <row r="28" spans="1:9" x14ac:dyDescent="0.25">
      <c r="A28" s="18">
        <v>24</v>
      </c>
      <c r="B28" s="38"/>
      <c r="C28" s="43"/>
      <c r="D28" s="41"/>
      <c r="E28" s="47"/>
      <c r="F28" s="15">
        <f>Korpótlék!$D$6</f>
        <v>48312.5</v>
      </c>
      <c r="G28" s="47"/>
      <c r="H28" s="23">
        <f t="shared" si="5"/>
        <v>337028</v>
      </c>
      <c r="I28" s="19">
        <v>24</v>
      </c>
    </row>
    <row r="29" spans="1:9" x14ac:dyDescent="0.25">
      <c r="A29" s="18">
        <v>25</v>
      </c>
      <c r="B29" s="38" t="s">
        <v>15</v>
      </c>
      <c r="C29" s="42">
        <f>Tiszthelyettes!C16</f>
        <v>5.9</v>
      </c>
      <c r="D29" s="41">
        <f>C29*Tiszthelyettes!$M$2</f>
        <v>228035</v>
      </c>
      <c r="E29" s="47"/>
      <c r="F29" s="15">
        <f>Korpótlék!$D$7</f>
        <v>57975</v>
      </c>
      <c r="G29" s="47"/>
      <c r="H29" s="23">
        <f>$D$29+$E$5+F29+$G$5</f>
        <v>354420.5</v>
      </c>
      <c r="I29" s="19">
        <v>25</v>
      </c>
    </row>
    <row r="30" spans="1:9" x14ac:dyDescent="0.25">
      <c r="A30" s="18">
        <v>26</v>
      </c>
      <c r="B30" s="38"/>
      <c r="C30" s="43"/>
      <c r="D30" s="41"/>
      <c r="E30" s="47"/>
      <c r="F30" s="15">
        <f>Korpótlék!$D$7</f>
        <v>57975</v>
      </c>
      <c r="G30" s="47"/>
      <c r="H30" s="23">
        <f t="shared" ref="H30:H32" si="6">$D$29+$E$5+F30+$G$5</f>
        <v>354420.5</v>
      </c>
      <c r="I30" s="19">
        <v>26</v>
      </c>
    </row>
    <row r="31" spans="1:9" x14ac:dyDescent="0.25">
      <c r="A31" s="18">
        <v>27</v>
      </c>
      <c r="B31" s="38"/>
      <c r="C31" s="42" t="str">
        <f>Tiszthelyettes!C17</f>
        <v>tőrm.</v>
      </c>
      <c r="D31" s="41"/>
      <c r="E31" s="47"/>
      <c r="F31" s="15">
        <f>Korpótlék!$D$7</f>
        <v>57975</v>
      </c>
      <c r="G31" s="47"/>
      <c r="H31" s="23">
        <f t="shared" si="6"/>
        <v>354420.5</v>
      </c>
      <c r="I31" s="19">
        <v>27</v>
      </c>
    </row>
    <row r="32" spans="1:9" x14ac:dyDescent="0.25">
      <c r="A32" s="18">
        <v>28</v>
      </c>
      <c r="B32" s="38"/>
      <c r="C32" s="43"/>
      <c r="D32" s="41"/>
      <c r="E32" s="47"/>
      <c r="F32" s="15">
        <f>Korpótlék!$D$7</f>
        <v>57975</v>
      </c>
      <c r="G32" s="47"/>
      <c r="H32" s="23">
        <f t="shared" si="6"/>
        <v>354420.5</v>
      </c>
      <c r="I32" s="19">
        <v>28</v>
      </c>
    </row>
    <row r="33" spans="1:9" x14ac:dyDescent="0.25">
      <c r="A33" s="18">
        <v>29</v>
      </c>
      <c r="B33" s="38" t="s">
        <v>16</v>
      </c>
      <c r="C33" s="42">
        <f>Tiszthelyettes!C18</f>
        <v>6.1</v>
      </c>
      <c r="D33" s="41">
        <f>C33*Tiszthelyettes!$M$2</f>
        <v>235765</v>
      </c>
      <c r="E33" s="47"/>
      <c r="F33" s="15">
        <f>Korpótlék!$D$7</f>
        <v>57975</v>
      </c>
      <c r="G33" s="47"/>
      <c r="H33" s="23">
        <f>$D$33+$E$5+F33+$G$5</f>
        <v>362150.5</v>
      </c>
      <c r="I33" s="19">
        <v>29</v>
      </c>
    </row>
    <row r="34" spans="1:9" x14ac:dyDescent="0.25">
      <c r="A34" s="18">
        <v>30</v>
      </c>
      <c r="B34" s="38"/>
      <c r="C34" s="43"/>
      <c r="D34" s="41"/>
      <c r="E34" s="47"/>
      <c r="F34" s="15">
        <f>Korpótlék!$D$8</f>
        <v>69570</v>
      </c>
      <c r="G34" s="47"/>
      <c r="H34" s="23">
        <f t="shared" ref="H34:H36" si="7">$D$33+$E$5+F34+$G$5</f>
        <v>373745.5</v>
      </c>
      <c r="I34" s="19">
        <v>30</v>
      </c>
    </row>
    <row r="35" spans="1:9" x14ac:dyDescent="0.25">
      <c r="A35" s="18">
        <v>31</v>
      </c>
      <c r="B35" s="38"/>
      <c r="C35" s="42" t="str">
        <f>Tiszthelyettes!C19</f>
        <v>tőrm.</v>
      </c>
      <c r="D35" s="41"/>
      <c r="E35" s="47"/>
      <c r="F35" s="15">
        <f>Korpótlék!$D$8</f>
        <v>69570</v>
      </c>
      <c r="G35" s="47"/>
      <c r="H35" s="23">
        <f t="shared" si="7"/>
        <v>373745.5</v>
      </c>
      <c r="I35" s="19">
        <v>31</v>
      </c>
    </row>
    <row r="36" spans="1:9" x14ac:dyDescent="0.25">
      <c r="A36" s="18">
        <v>32</v>
      </c>
      <c r="B36" s="38"/>
      <c r="C36" s="43"/>
      <c r="D36" s="41"/>
      <c r="E36" s="47"/>
      <c r="F36" s="15">
        <f>Korpótlék!$D$8</f>
        <v>69570</v>
      </c>
      <c r="G36" s="47"/>
      <c r="H36" s="23">
        <f t="shared" si="7"/>
        <v>373745.5</v>
      </c>
      <c r="I36" s="19">
        <v>32</v>
      </c>
    </row>
    <row r="37" spans="1:9" x14ac:dyDescent="0.25">
      <c r="A37" s="18">
        <v>33</v>
      </c>
      <c r="B37" s="38" t="s">
        <v>17</v>
      </c>
      <c r="C37" s="42">
        <f>Tiszthelyettes!C20</f>
        <v>6.3</v>
      </c>
      <c r="D37" s="41">
        <f>C37*Tiszthelyettes!$M$2</f>
        <v>243495</v>
      </c>
      <c r="E37" s="47"/>
      <c r="F37" s="15">
        <f>Korpótlék!$D$8</f>
        <v>69570</v>
      </c>
      <c r="G37" s="47"/>
      <c r="H37" s="23">
        <f>$D$37+$E$5+F37+$G$5</f>
        <v>381475.5</v>
      </c>
      <c r="I37" s="19">
        <v>33</v>
      </c>
    </row>
    <row r="38" spans="1:9" x14ac:dyDescent="0.25">
      <c r="A38" s="18">
        <v>34</v>
      </c>
      <c r="B38" s="38"/>
      <c r="C38" s="43"/>
      <c r="D38" s="41"/>
      <c r="E38" s="47"/>
      <c r="F38" s="15">
        <f>Korpótlék!$D$8</f>
        <v>69570</v>
      </c>
      <c r="G38" s="47"/>
      <c r="H38" s="23">
        <f t="shared" ref="H38:H40" si="8">$D$37+$E$5+F38+$G$5</f>
        <v>381475.5</v>
      </c>
      <c r="I38" s="19">
        <v>34</v>
      </c>
    </row>
    <row r="39" spans="1:9" x14ac:dyDescent="0.25">
      <c r="A39" s="18">
        <v>35</v>
      </c>
      <c r="B39" s="38"/>
      <c r="C39" s="42" t="str">
        <f>Tiszthelyettes!C21</f>
        <v>tőrm.</v>
      </c>
      <c r="D39" s="41"/>
      <c r="E39" s="47"/>
      <c r="F39" s="15">
        <f>Korpótlék!$D$9</f>
        <v>81165</v>
      </c>
      <c r="G39" s="47"/>
      <c r="H39" s="23">
        <f t="shared" si="8"/>
        <v>393070.5</v>
      </c>
      <c r="I39" s="19">
        <v>35</v>
      </c>
    </row>
    <row r="40" spans="1:9" x14ac:dyDescent="0.25">
      <c r="A40" s="18">
        <v>36</v>
      </c>
      <c r="B40" s="38"/>
      <c r="C40" s="43"/>
      <c r="D40" s="41"/>
      <c r="E40" s="47"/>
      <c r="F40" s="15">
        <f>Korpótlék!$D$9</f>
        <v>81165</v>
      </c>
      <c r="G40" s="47"/>
      <c r="H40" s="23">
        <f t="shared" si="8"/>
        <v>393070.5</v>
      </c>
      <c r="I40" s="19">
        <v>36</v>
      </c>
    </row>
    <row r="41" spans="1:9" x14ac:dyDescent="0.25">
      <c r="A41" s="18">
        <v>37</v>
      </c>
      <c r="B41" s="38" t="s">
        <v>19</v>
      </c>
      <c r="C41" s="42">
        <f>Tiszthelyettes!C22</f>
        <v>6.5</v>
      </c>
      <c r="D41" s="41">
        <f>C41*Tiszthelyettes!$M$2</f>
        <v>251225</v>
      </c>
      <c r="E41" s="47"/>
      <c r="F41" s="15">
        <f>Korpótlék!$D$9</f>
        <v>81165</v>
      </c>
      <c r="G41" s="47"/>
      <c r="H41" s="23">
        <f>$D$41+$E$5+F41+$G$5</f>
        <v>400800.5</v>
      </c>
      <c r="I41" s="19">
        <v>37</v>
      </c>
    </row>
    <row r="42" spans="1:9" x14ac:dyDescent="0.25">
      <c r="A42" s="18">
        <v>38</v>
      </c>
      <c r="B42" s="38"/>
      <c r="C42" s="43"/>
      <c r="D42" s="41"/>
      <c r="E42" s="47"/>
      <c r="F42" s="15">
        <f>Korpótlék!$D$9</f>
        <v>81165</v>
      </c>
      <c r="G42" s="47"/>
      <c r="H42" s="23">
        <f t="shared" ref="H42:H44" si="9">$D$41+$E$5+F42+$G$5</f>
        <v>400800.5</v>
      </c>
      <c r="I42" s="19">
        <v>38</v>
      </c>
    </row>
    <row r="43" spans="1:9" x14ac:dyDescent="0.25">
      <c r="A43" s="18">
        <v>39</v>
      </c>
      <c r="B43" s="38"/>
      <c r="C43" s="42" t="str">
        <f>Tiszthelyettes!C23</f>
        <v>tőrm.</v>
      </c>
      <c r="D43" s="41"/>
      <c r="E43" s="47"/>
      <c r="F43" s="15">
        <f>Korpótlék!$D$9</f>
        <v>81165</v>
      </c>
      <c r="G43" s="47"/>
      <c r="H43" s="23">
        <f t="shared" si="9"/>
        <v>400800.5</v>
      </c>
      <c r="I43" s="19">
        <v>39</v>
      </c>
    </row>
    <row r="44" spans="1:9" ht="15.75" thickBot="1" x14ac:dyDescent="0.3">
      <c r="A44" s="20">
        <v>40</v>
      </c>
      <c r="B44" s="54"/>
      <c r="C44" s="43"/>
      <c r="D44" s="55"/>
      <c r="E44" s="48"/>
      <c r="F44" s="21">
        <f>Korpótlék!$D$10</f>
        <v>96625</v>
      </c>
      <c r="G44" s="48"/>
      <c r="H44" s="23">
        <f t="shared" si="9"/>
        <v>416260.5</v>
      </c>
      <c r="I44" s="22">
        <v>40</v>
      </c>
    </row>
  </sheetData>
  <sheetProtection algorithmName="SHA-512" hashValue="hS8pPUlCNPe82/PuCXl9l2+fI84vOQxNWAnQxMn3+8PTvDprhZZ4Snw6+DLuqS23OZPJ5RCHVBYmL93GH08t1A==" saltValue="1tZaReygPG07duMMRsP2Bg==" spinCount="100000" sheet="1" objects="1" scenarios="1"/>
  <mergeCells count="52">
    <mergeCell ref="A1:G1"/>
    <mergeCell ref="A2:A4"/>
    <mergeCell ref="B2:B4"/>
    <mergeCell ref="C2:C3"/>
    <mergeCell ref="D2:D4"/>
    <mergeCell ref="E2:E4"/>
    <mergeCell ref="F2:F4"/>
    <mergeCell ref="G2:G4"/>
    <mergeCell ref="H2:H4"/>
    <mergeCell ref="I2:I4"/>
    <mergeCell ref="B5:B8"/>
    <mergeCell ref="C5:C6"/>
    <mergeCell ref="D5:D8"/>
    <mergeCell ref="E5:E44"/>
    <mergeCell ref="G5:G44"/>
    <mergeCell ref="C7:C8"/>
    <mergeCell ref="B9:B12"/>
    <mergeCell ref="C9:C10"/>
    <mergeCell ref="D9:D12"/>
    <mergeCell ref="C11:C12"/>
    <mergeCell ref="B13:B16"/>
    <mergeCell ref="C13:C14"/>
    <mergeCell ref="D13:D16"/>
    <mergeCell ref="C15:C16"/>
    <mergeCell ref="B17:B20"/>
    <mergeCell ref="C17:C18"/>
    <mergeCell ref="D17:D20"/>
    <mergeCell ref="C19:C20"/>
    <mergeCell ref="B21:B24"/>
    <mergeCell ref="C21:C22"/>
    <mergeCell ref="D21:D24"/>
    <mergeCell ref="C23:C24"/>
    <mergeCell ref="B25:B28"/>
    <mergeCell ref="C25:C26"/>
    <mergeCell ref="D25:D28"/>
    <mergeCell ref="C27:C28"/>
    <mergeCell ref="B29:B32"/>
    <mergeCell ref="C29:C30"/>
    <mergeCell ref="D29:D32"/>
    <mergeCell ref="C31:C32"/>
    <mergeCell ref="B41:B44"/>
    <mergeCell ref="C41:C42"/>
    <mergeCell ref="D41:D44"/>
    <mergeCell ref="C43:C44"/>
    <mergeCell ref="B33:B36"/>
    <mergeCell ref="C33:C34"/>
    <mergeCell ref="D33:D36"/>
    <mergeCell ref="C35:C36"/>
    <mergeCell ref="B37:B40"/>
    <mergeCell ref="C37:C38"/>
    <mergeCell ref="D37:D40"/>
    <mergeCell ref="C39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E5" sqref="E5:E44"/>
    </sheetView>
  </sheetViews>
  <sheetFormatPr defaultRowHeight="15" x14ac:dyDescent="0.25"/>
  <cols>
    <col min="1" max="1" width="10.140625" customWidth="1"/>
    <col min="3" max="3" width="10.5703125" customWidth="1"/>
    <col min="4" max="4" width="27" customWidth="1"/>
    <col min="5" max="5" width="18.140625" customWidth="1"/>
    <col min="6" max="6" width="9.7109375" bestFit="1" customWidth="1"/>
    <col min="7" max="7" width="15.28515625" customWidth="1"/>
    <col min="8" max="8" width="18.42578125" customWidth="1"/>
    <col min="9" max="9" width="10.140625" customWidth="1"/>
  </cols>
  <sheetData>
    <row r="1" spans="1:9" ht="21" thickBot="1" x14ac:dyDescent="0.3">
      <c r="A1" s="49" t="s">
        <v>46</v>
      </c>
      <c r="B1" s="49"/>
      <c r="C1" s="49"/>
      <c r="D1" s="49"/>
      <c r="E1" s="49"/>
      <c r="F1" s="49"/>
      <c r="G1" s="49"/>
    </row>
    <row r="2" spans="1:9" ht="15" customHeight="1" x14ac:dyDescent="0.25">
      <c r="A2" s="35" t="s">
        <v>64</v>
      </c>
      <c r="B2" s="37" t="s">
        <v>6</v>
      </c>
      <c r="C2" s="39" t="s">
        <v>40</v>
      </c>
      <c r="D2" s="50" t="s">
        <v>49</v>
      </c>
      <c r="E2" s="50" t="s">
        <v>50</v>
      </c>
      <c r="F2" s="50" t="s">
        <v>51</v>
      </c>
      <c r="G2" s="39" t="s">
        <v>52</v>
      </c>
      <c r="H2" s="52" t="s">
        <v>67</v>
      </c>
      <c r="I2" s="44" t="s">
        <v>64</v>
      </c>
    </row>
    <row r="3" spans="1:9" ht="15" customHeight="1" x14ac:dyDescent="0.25">
      <c r="A3" s="36"/>
      <c r="B3" s="38"/>
      <c r="C3" s="40"/>
      <c r="D3" s="51"/>
      <c r="E3" s="51"/>
      <c r="F3" s="51"/>
      <c r="G3" s="40"/>
      <c r="H3" s="53"/>
      <c r="I3" s="45"/>
    </row>
    <row r="4" spans="1:9" x14ac:dyDescent="0.25">
      <c r="A4" s="36"/>
      <c r="B4" s="38"/>
      <c r="C4" s="3" t="s">
        <v>68</v>
      </c>
      <c r="D4" s="51"/>
      <c r="E4" s="51"/>
      <c r="F4" s="51"/>
      <c r="G4" s="40"/>
      <c r="H4" s="53"/>
      <c r="I4" s="45"/>
    </row>
    <row r="5" spans="1:9" x14ac:dyDescent="0.25">
      <c r="A5" s="26"/>
      <c r="B5" s="38" t="s">
        <v>5</v>
      </c>
      <c r="C5" s="42" t="str">
        <f>Tiszthelyettes!D4</f>
        <v>X</v>
      </c>
      <c r="D5" s="56"/>
      <c r="E5" s="46">
        <f>Tiszthelyettes!$L$4*Tiszthelyettes!$M$2</f>
        <v>52177.5</v>
      </c>
      <c r="F5" s="15">
        <v>0</v>
      </c>
      <c r="G5" s="46">
        <f>7*Korpótlék!$C$13</f>
        <v>16233</v>
      </c>
      <c r="H5" s="24"/>
      <c r="I5" s="25"/>
    </row>
    <row r="6" spans="1:9" x14ac:dyDescent="0.25">
      <c r="A6" s="26"/>
      <c r="B6" s="38"/>
      <c r="C6" s="43"/>
      <c r="D6" s="57"/>
      <c r="E6" s="47"/>
      <c r="F6" s="15">
        <v>0</v>
      </c>
      <c r="G6" s="47"/>
      <c r="H6" s="24"/>
      <c r="I6" s="25"/>
    </row>
    <row r="7" spans="1:9" x14ac:dyDescent="0.25">
      <c r="A7" s="26"/>
      <c r="B7" s="38"/>
      <c r="C7" s="42" t="str">
        <f>Tiszthelyettes!D5</f>
        <v>X</v>
      </c>
      <c r="D7" s="57"/>
      <c r="E7" s="47"/>
      <c r="F7" s="15">
        <v>0</v>
      </c>
      <c r="G7" s="47"/>
      <c r="H7" s="24"/>
      <c r="I7" s="25"/>
    </row>
    <row r="8" spans="1:9" x14ac:dyDescent="0.25">
      <c r="A8" s="26"/>
      <c r="B8" s="38"/>
      <c r="C8" s="43"/>
      <c r="D8" s="58"/>
      <c r="E8" s="47"/>
      <c r="F8" s="15">
        <v>0</v>
      </c>
      <c r="G8" s="47"/>
      <c r="H8" s="24"/>
      <c r="I8" s="25"/>
    </row>
    <row r="9" spans="1:9" x14ac:dyDescent="0.25">
      <c r="A9" s="18">
        <v>5</v>
      </c>
      <c r="B9" s="38" t="s">
        <v>8</v>
      </c>
      <c r="C9" s="42">
        <f>Tiszthelyettes!D6</f>
        <v>5.4</v>
      </c>
      <c r="D9" s="46">
        <f>C9*Tiszthelyettes!$M$2</f>
        <v>208710</v>
      </c>
      <c r="E9" s="47"/>
      <c r="F9" s="15">
        <v>0</v>
      </c>
      <c r="G9" s="47"/>
      <c r="H9" s="23">
        <f>$D$9+$E$5+F9+$G$5</f>
        <v>277120.5</v>
      </c>
      <c r="I9" s="19">
        <v>5</v>
      </c>
    </row>
    <row r="10" spans="1:9" x14ac:dyDescent="0.25">
      <c r="A10" s="18">
        <v>6</v>
      </c>
      <c r="B10" s="38"/>
      <c r="C10" s="43"/>
      <c r="D10" s="47"/>
      <c r="E10" s="47"/>
      <c r="F10" s="15">
        <v>0</v>
      </c>
      <c r="G10" s="47"/>
      <c r="H10" s="23">
        <f t="shared" ref="H10:H12" si="0">$D$9+$E$5+F10+$G$5</f>
        <v>277120.5</v>
      </c>
      <c r="I10" s="19">
        <v>6</v>
      </c>
    </row>
    <row r="11" spans="1:9" x14ac:dyDescent="0.25">
      <c r="A11" s="18">
        <v>7</v>
      </c>
      <c r="B11" s="38"/>
      <c r="C11" s="42" t="str">
        <f>Tiszthelyettes!D7</f>
        <v>őrm.</v>
      </c>
      <c r="D11" s="47"/>
      <c r="E11" s="47"/>
      <c r="F11" s="15">
        <v>0</v>
      </c>
      <c r="G11" s="47"/>
      <c r="H11" s="23">
        <f t="shared" si="0"/>
        <v>277120.5</v>
      </c>
      <c r="I11" s="19">
        <v>7</v>
      </c>
    </row>
    <row r="12" spans="1:9" x14ac:dyDescent="0.25">
      <c r="A12" s="18">
        <v>8</v>
      </c>
      <c r="B12" s="38"/>
      <c r="C12" s="43"/>
      <c r="D12" s="59"/>
      <c r="E12" s="47"/>
      <c r="F12" s="15">
        <v>0</v>
      </c>
      <c r="G12" s="47"/>
      <c r="H12" s="23">
        <f t="shared" si="0"/>
        <v>277120.5</v>
      </c>
      <c r="I12" s="19">
        <v>8</v>
      </c>
    </row>
    <row r="13" spans="1:9" x14ac:dyDescent="0.25">
      <c r="A13" s="18">
        <v>9</v>
      </c>
      <c r="B13" s="38">
        <v>3</v>
      </c>
      <c r="C13" s="42">
        <f>Tiszthelyettes!D8</f>
        <v>5.6</v>
      </c>
      <c r="D13" s="46">
        <f>C13*Tiszthelyettes!$M$2</f>
        <v>216440</v>
      </c>
      <c r="E13" s="47"/>
      <c r="F13" s="15">
        <v>0</v>
      </c>
      <c r="G13" s="47"/>
      <c r="H13" s="23">
        <f>$D$13+$E$5+F13+$G$5</f>
        <v>284850.5</v>
      </c>
      <c r="I13" s="19">
        <v>9</v>
      </c>
    </row>
    <row r="14" spans="1:9" x14ac:dyDescent="0.25">
      <c r="A14" s="18">
        <v>10</v>
      </c>
      <c r="B14" s="38"/>
      <c r="C14" s="43"/>
      <c r="D14" s="47"/>
      <c r="E14" s="47"/>
      <c r="F14" s="15">
        <f>Korpótlék!$D$4</f>
        <v>28987.5</v>
      </c>
      <c r="G14" s="47"/>
      <c r="H14" s="23">
        <f t="shared" ref="H14:H16" si="1">$D$13+$E$5+F14+$G$5</f>
        <v>313838</v>
      </c>
      <c r="I14" s="19">
        <v>10</v>
      </c>
    </row>
    <row r="15" spans="1:9" x14ac:dyDescent="0.25">
      <c r="A15" s="18">
        <v>11</v>
      </c>
      <c r="B15" s="38"/>
      <c r="C15" s="42" t="str">
        <f>Tiszthelyettes!D9</f>
        <v>őrm.</v>
      </c>
      <c r="D15" s="47"/>
      <c r="E15" s="47"/>
      <c r="F15" s="15">
        <f>Korpótlék!$D$4</f>
        <v>28987.5</v>
      </c>
      <c r="G15" s="47"/>
      <c r="H15" s="23">
        <f t="shared" si="1"/>
        <v>313838</v>
      </c>
      <c r="I15" s="19">
        <v>11</v>
      </c>
    </row>
    <row r="16" spans="1:9" x14ac:dyDescent="0.25">
      <c r="A16" s="18">
        <v>12</v>
      </c>
      <c r="B16" s="38"/>
      <c r="C16" s="43"/>
      <c r="D16" s="59"/>
      <c r="E16" s="47"/>
      <c r="F16" s="15">
        <f>Korpótlék!$D$4</f>
        <v>28987.5</v>
      </c>
      <c r="G16" s="47"/>
      <c r="H16" s="23">
        <f t="shared" si="1"/>
        <v>313838</v>
      </c>
      <c r="I16" s="19">
        <v>12</v>
      </c>
    </row>
    <row r="17" spans="1:9" x14ac:dyDescent="0.25">
      <c r="A17" s="18">
        <v>13</v>
      </c>
      <c r="B17" s="38" t="s">
        <v>10</v>
      </c>
      <c r="C17" s="42">
        <f>Tiszthelyettes!D10</f>
        <v>5.8</v>
      </c>
      <c r="D17" s="46">
        <f>C17*Tiszthelyettes!$M$2</f>
        <v>224170</v>
      </c>
      <c r="E17" s="47"/>
      <c r="F17" s="15">
        <f>Korpótlék!$D$4</f>
        <v>28987.5</v>
      </c>
      <c r="G17" s="47"/>
      <c r="H17" s="23">
        <f>$D$17+$E$5+F17+$G$5</f>
        <v>321568</v>
      </c>
      <c r="I17" s="19">
        <v>13</v>
      </c>
    </row>
    <row r="18" spans="1:9" x14ac:dyDescent="0.25">
      <c r="A18" s="18">
        <v>14</v>
      </c>
      <c r="B18" s="38"/>
      <c r="C18" s="43"/>
      <c r="D18" s="47"/>
      <c r="E18" s="47"/>
      <c r="F18" s="15">
        <f>Korpótlék!$D$4</f>
        <v>28987.5</v>
      </c>
      <c r="G18" s="47"/>
      <c r="H18" s="23">
        <f t="shared" ref="H18:H20" si="2">$D$17+$E$5+F18+$G$5</f>
        <v>321568</v>
      </c>
      <c r="I18" s="19">
        <v>14</v>
      </c>
    </row>
    <row r="19" spans="1:9" x14ac:dyDescent="0.25">
      <c r="A19" s="18">
        <v>15</v>
      </c>
      <c r="B19" s="38"/>
      <c r="C19" s="42" t="str">
        <f>Tiszthelyettes!D11</f>
        <v>őrm.</v>
      </c>
      <c r="D19" s="47"/>
      <c r="E19" s="47"/>
      <c r="F19" s="15">
        <f>Korpótlék!$D$5</f>
        <v>38650</v>
      </c>
      <c r="G19" s="47"/>
      <c r="H19" s="23">
        <f t="shared" si="2"/>
        <v>331230.5</v>
      </c>
      <c r="I19" s="19">
        <v>15</v>
      </c>
    </row>
    <row r="20" spans="1:9" x14ac:dyDescent="0.25">
      <c r="A20" s="18">
        <v>16</v>
      </c>
      <c r="B20" s="38"/>
      <c r="C20" s="43"/>
      <c r="D20" s="59"/>
      <c r="E20" s="47"/>
      <c r="F20" s="15">
        <f>Korpótlék!$D$5</f>
        <v>38650</v>
      </c>
      <c r="G20" s="47"/>
      <c r="H20" s="23">
        <f t="shared" si="2"/>
        <v>331230.5</v>
      </c>
      <c r="I20" s="19">
        <v>16</v>
      </c>
    </row>
    <row r="21" spans="1:9" x14ac:dyDescent="0.25">
      <c r="A21" s="18">
        <v>17</v>
      </c>
      <c r="B21" s="38" t="s">
        <v>12</v>
      </c>
      <c r="C21" s="42">
        <f>Tiszthelyettes!D12</f>
        <v>6</v>
      </c>
      <c r="D21" s="46">
        <f>C21*Tiszthelyettes!$M$2</f>
        <v>231900</v>
      </c>
      <c r="E21" s="47"/>
      <c r="F21" s="15">
        <f>Korpótlék!$D$5</f>
        <v>38650</v>
      </c>
      <c r="G21" s="47"/>
      <c r="H21" s="23">
        <f>$D$21+$E$5+F21+$G$5</f>
        <v>338960.5</v>
      </c>
      <c r="I21" s="19">
        <v>17</v>
      </c>
    </row>
    <row r="22" spans="1:9" x14ac:dyDescent="0.25">
      <c r="A22" s="18">
        <v>18</v>
      </c>
      <c r="B22" s="38"/>
      <c r="C22" s="43"/>
      <c r="D22" s="47"/>
      <c r="E22" s="47"/>
      <c r="F22" s="15">
        <f>Korpótlék!$D$5</f>
        <v>38650</v>
      </c>
      <c r="G22" s="47"/>
      <c r="H22" s="23">
        <f t="shared" ref="H22:H24" si="3">$D$21+$E$5+F22+$G$5</f>
        <v>338960.5</v>
      </c>
      <c r="I22" s="19">
        <v>18</v>
      </c>
    </row>
    <row r="23" spans="1:9" x14ac:dyDescent="0.25">
      <c r="A23" s="18">
        <v>19</v>
      </c>
      <c r="B23" s="38"/>
      <c r="C23" s="42" t="str">
        <f>Tiszthelyettes!D13</f>
        <v>tőrm.</v>
      </c>
      <c r="D23" s="47"/>
      <c r="E23" s="47"/>
      <c r="F23" s="15">
        <f>Korpótlék!$D$5</f>
        <v>38650</v>
      </c>
      <c r="G23" s="47"/>
      <c r="H23" s="23">
        <f t="shared" si="3"/>
        <v>338960.5</v>
      </c>
      <c r="I23" s="19">
        <v>19</v>
      </c>
    </row>
    <row r="24" spans="1:9" x14ac:dyDescent="0.25">
      <c r="A24" s="18">
        <v>20</v>
      </c>
      <c r="B24" s="38"/>
      <c r="C24" s="43"/>
      <c r="D24" s="59"/>
      <c r="E24" s="47"/>
      <c r="F24" s="15">
        <f>Korpótlék!$D$6</f>
        <v>48312.5</v>
      </c>
      <c r="G24" s="47"/>
      <c r="H24" s="23">
        <f t="shared" si="3"/>
        <v>348623</v>
      </c>
      <c r="I24" s="19">
        <v>20</v>
      </c>
    </row>
    <row r="25" spans="1:9" x14ac:dyDescent="0.25">
      <c r="A25" s="18">
        <v>21</v>
      </c>
      <c r="B25" s="38" t="s">
        <v>14</v>
      </c>
      <c r="C25" s="42">
        <f>Tiszthelyettes!D14</f>
        <v>6.2</v>
      </c>
      <c r="D25" s="46">
        <f>C25*Tiszthelyettes!$M$2</f>
        <v>239630</v>
      </c>
      <c r="E25" s="47"/>
      <c r="F25" s="15">
        <f>Korpótlék!$D$6</f>
        <v>48312.5</v>
      </c>
      <c r="G25" s="47"/>
      <c r="H25" s="23">
        <f>$D$25+$E$5+F25+$G$5</f>
        <v>356353</v>
      </c>
      <c r="I25" s="19">
        <v>21</v>
      </c>
    </row>
    <row r="26" spans="1:9" x14ac:dyDescent="0.25">
      <c r="A26" s="18">
        <v>22</v>
      </c>
      <c r="B26" s="38"/>
      <c r="C26" s="43"/>
      <c r="D26" s="47"/>
      <c r="E26" s="47"/>
      <c r="F26" s="15">
        <f>Korpótlék!$D$6</f>
        <v>48312.5</v>
      </c>
      <c r="G26" s="47"/>
      <c r="H26" s="23">
        <f t="shared" ref="H26:H28" si="4">$D$25+$E$5+F26+$G$5</f>
        <v>356353</v>
      </c>
      <c r="I26" s="19">
        <v>22</v>
      </c>
    </row>
    <row r="27" spans="1:9" x14ac:dyDescent="0.25">
      <c r="A27" s="18">
        <v>23</v>
      </c>
      <c r="B27" s="38"/>
      <c r="C27" s="42" t="str">
        <f>Tiszthelyettes!D15</f>
        <v>tőrm.</v>
      </c>
      <c r="D27" s="47"/>
      <c r="E27" s="47"/>
      <c r="F27" s="15">
        <f>Korpótlék!$D$6</f>
        <v>48312.5</v>
      </c>
      <c r="G27" s="47"/>
      <c r="H27" s="23">
        <f t="shared" si="4"/>
        <v>356353</v>
      </c>
      <c r="I27" s="19">
        <v>23</v>
      </c>
    </row>
    <row r="28" spans="1:9" x14ac:dyDescent="0.25">
      <c r="A28" s="18">
        <v>24</v>
      </c>
      <c r="B28" s="38"/>
      <c r="C28" s="43"/>
      <c r="D28" s="59"/>
      <c r="E28" s="47"/>
      <c r="F28" s="15">
        <f>Korpótlék!$D$6</f>
        <v>48312.5</v>
      </c>
      <c r="G28" s="47"/>
      <c r="H28" s="23">
        <f t="shared" si="4"/>
        <v>356353</v>
      </c>
      <c r="I28" s="19">
        <v>24</v>
      </c>
    </row>
    <row r="29" spans="1:9" x14ac:dyDescent="0.25">
      <c r="A29" s="18">
        <v>25</v>
      </c>
      <c r="B29" s="38" t="s">
        <v>15</v>
      </c>
      <c r="C29" s="42">
        <f>Tiszthelyettes!D16</f>
        <v>6.4</v>
      </c>
      <c r="D29" s="46">
        <f>C29*Tiszthelyettes!$M$2</f>
        <v>247360</v>
      </c>
      <c r="E29" s="47"/>
      <c r="F29" s="15">
        <f>Korpótlék!$D$7</f>
        <v>57975</v>
      </c>
      <c r="G29" s="47"/>
      <c r="H29" s="23">
        <f>$D$29+$E$5+F29+$G$5</f>
        <v>373745.5</v>
      </c>
      <c r="I29" s="19">
        <v>25</v>
      </c>
    </row>
    <row r="30" spans="1:9" x14ac:dyDescent="0.25">
      <c r="A30" s="18">
        <v>26</v>
      </c>
      <c r="B30" s="38"/>
      <c r="C30" s="43"/>
      <c r="D30" s="47"/>
      <c r="E30" s="47"/>
      <c r="F30" s="15">
        <f>Korpótlék!$D$7</f>
        <v>57975</v>
      </c>
      <c r="G30" s="47"/>
      <c r="H30" s="23">
        <f t="shared" ref="H30:H32" si="5">$D$29+$E$5+F30+$G$5</f>
        <v>373745.5</v>
      </c>
      <c r="I30" s="19">
        <v>26</v>
      </c>
    </row>
    <row r="31" spans="1:9" x14ac:dyDescent="0.25">
      <c r="A31" s="18">
        <v>27</v>
      </c>
      <c r="B31" s="38"/>
      <c r="C31" s="42" t="str">
        <f>Tiszthelyettes!D17</f>
        <v>tőrm.</v>
      </c>
      <c r="D31" s="47"/>
      <c r="E31" s="47"/>
      <c r="F31" s="15">
        <f>Korpótlék!$D$7</f>
        <v>57975</v>
      </c>
      <c r="G31" s="47"/>
      <c r="H31" s="23">
        <f t="shared" si="5"/>
        <v>373745.5</v>
      </c>
      <c r="I31" s="19">
        <v>27</v>
      </c>
    </row>
    <row r="32" spans="1:9" x14ac:dyDescent="0.25">
      <c r="A32" s="18">
        <v>28</v>
      </c>
      <c r="B32" s="38"/>
      <c r="C32" s="43"/>
      <c r="D32" s="59"/>
      <c r="E32" s="47"/>
      <c r="F32" s="15">
        <f>Korpótlék!$D$7</f>
        <v>57975</v>
      </c>
      <c r="G32" s="47"/>
      <c r="H32" s="23">
        <f t="shared" si="5"/>
        <v>373745.5</v>
      </c>
      <c r="I32" s="19">
        <v>28</v>
      </c>
    </row>
    <row r="33" spans="1:9" x14ac:dyDescent="0.25">
      <c r="A33" s="18">
        <v>29</v>
      </c>
      <c r="B33" s="38" t="s">
        <v>16</v>
      </c>
      <c r="C33" s="42">
        <f>Tiszthelyettes!D18</f>
        <v>6.6</v>
      </c>
      <c r="D33" s="46">
        <f>C33*Tiszthelyettes!$M$2</f>
        <v>255090</v>
      </c>
      <c r="E33" s="47"/>
      <c r="F33" s="15">
        <f>Korpótlék!$D$7</f>
        <v>57975</v>
      </c>
      <c r="G33" s="47"/>
      <c r="H33" s="23">
        <f>$D$33+$E$5+F33+$G$5</f>
        <v>381475.5</v>
      </c>
      <c r="I33" s="19">
        <v>29</v>
      </c>
    </row>
    <row r="34" spans="1:9" x14ac:dyDescent="0.25">
      <c r="A34" s="18">
        <v>30</v>
      </c>
      <c r="B34" s="38"/>
      <c r="C34" s="43"/>
      <c r="D34" s="47"/>
      <c r="E34" s="47"/>
      <c r="F34" s="15">
        <f>Korpótlék!$D$8</f>
        <v>69570</v>
      </c>
      <c r="G34" s="47"/>
      <c r="H34" s="23">
        <f t="shared" ref="H34:H36" si="6">$D$33+$E$5+F34+$G$5</f>
        <v>393070.5</v>
      </c>
      <c r="I34" s="19">
        <v>30</v>
      </c>
    </row>
    <row r="35" spans="1:9" x14ac:dyDescent="0.25">
      <c r="A35" s="18">
        <v>31</v>
      </c>
      <c r="B35" s="38"/>
      <c r="C35" s="42" t="str">
        <f>Tiszthelyettes!D19</f>
        <v>ftőrm.</v>
      </c>
      <c r="D35" s="47"/>
      <c r="E35" s="47"/>
      <c r="F35" s="15">
        <f>Korpótlék!$D$8</f>
        <v>69570</v>
      </c>
      <c r="G35" s="47"/>
      <c r="H35" s="23">
        <f t="shared" si="6"/>
        <v>393070.5</v>
      </c>
      <c r="I35" s="19">
        <v>31</v>
      </c>
    </row>
    <row r="36" spans="1:9" x14ac:dyDescent="0.25">
      <c r="A36" s="18">
        <v>32</v>
      </c>
      <c r="B36" s="38"/>
      <c r="C36" s="43"/>
      <c r="D36" s="59"/>
      <c r="E36" s="47"/>
      <c r="F36" s="15">
        <f>Korpótlék!$D$8</f>
        <v>69570</v>
      </c>
      <c r="G36" s="47"/>
      <c r="H36" s="23">
        <f t="shared" si="6"/>
        <v>393070.5</v>
      </c>
      <c r="I36" s="19">
        <v>32</v>
      </c>
    </row>
    <row r="37" spans="1:9" x14ac:dyDescent="0.25">
      <c r="A37" s="18">
        <v>33</v>
      </c>
      <c r="B37" s="38" t="s">
        <v>17</v>
      </c>
      <c r="C37" s="42">
        <f>Tiszthelyettes!D20</f>
        <v>6.8</v>
      </c>
      <c r="D37" s="46">
        <f>C37*Tiszthelyettes!$M$2</f>
        <v>262820</v>
      </c>
      <c r="E37" s="47"/>
      <c r="F37" s="15">
        <f>Korpótlék!$D$8</f>
        <v>69570</v>
      </c>
      <c r="G37" s="47"/>
      <c r="H37" s="23">
        <f>$D$37+$E$5+F37+$G$5</f>
        <v>400800.5</v>
      </c>
      <c r="I37" s="19">
        <v>33</v>
      </c>
    </row>
    <row r="38" spans="1:9" x14ac:dyDescent="0.25">
      <c r="A38" s="18">
        <v>34</v>
      </c>
      <c r="B38" s="38"/>
      <c r="C38" s="43"/>
      <c r="D38" s="47"/>
      <c r="E38" s="47"/>
      <c r="F38" s="15">
        <f>Korpótlék!$D$8</f>
        <v>69570</v>
      </c>
      <c r="G38" s="47"/>
      <c r="H38" s="23">
        <f t="shared" ref="H38:H40" si="7">$D$37+$E$5+F38+$G$5</f>
        <v>400800.5</v>
      </c>
      <c r="I38" s="19">
        <v>34</v>
      </c>
    </row>
    <row r="39" spans="1:9" x14ac:dyDescent="0.25">
      <c r="A39" s="18">
        <v>35</v>
      </c>
      <c r="B39" s="38"/>
      <c r="C39" s="42" t="str">
        <f>Tiszthelyettes!D21</f>
        <v>ftőrm.</v>
      </c>
      <c r="D39" s="47"/>
      <c r="E39" s="47"/>
      <c r="F39" s="15">
        <f>Korpótlék!$D$9</f>
        <v>81165</v>
      </c>
      <c r="G39" s="47"/>
      <c r="H39" s="23">
        <f t="shared" si="7"/>
        <v>412395.5</v>
      </c>
      <c r="I39" s="19">
        <v>35</v>
      </c>
    </row>
    <row r="40" spans="1:9" x14ac:dyDescent="0.25">
      <c r="A40" s="18">
        <v>36</v>
      </c>
      <c r="B40" s="38"/>
      <c r="C40" s="43"/>
      <c r="D40" s="59"/>
      <c r="E40" s="47"/>
      <c r="F40" s="15">
        <f>Korpótlék!$D$9</f>
        <v>81165</v>
      </c>
      <c r="G40" s="47"/>
      <c r="H40" s="23">
        <f t="shared" si="7"/>
        <v>412395.5</v>
      </c>
      <c r="I40" s="19">
        <v>36</v>
      </c>
    </row>
    <row r="41" spans="1:9" x14ac:dyDescent="0.25">
      <c r="A41" s="18">
        <v>37</v>
      </c>
      <c r="B41" s="38" t="s">
        <v>19</v>
      </c>
      <c r="C41" s="42">
        <f>Tiszthelyettes!D22</f>
        <v>7</v>
      </c>
      <c r="D41" s="46">
        <f>C41*Tiszthelyettes!$M$2</f>
        <v>270550</v>
      </c>
      <c r="E41" s="47"/>
      <c r="F41" s="15">
        <f>Korpótlék!$D$9</f>
        <v>81165</v>
      </c>
      <c r="G41" s="47"/>
      <c r="H41" s="23">
        <f>$D$41+$E$5+F41+$G$5</f>
        <v>420125.5</v>
      </c>
      <c r="I41" s="19">
        <v>37</v>
      </c>
    </row>
    <row r="42" spans="1:9" x14ac:dyDescent="0.25">
      <c r="A42" s="18">
        <v>38</v>
      </c>
      <c r="B42" s="38"/>
      <c r="C42" s="43"/>
      <c r="D42" s="47"/>
      <c r="E42" s="47"/>
      <c r="F42" s="15">
        <f>Korpótlék!$D$9</f>
        <v>81165</v>
      </c>
      <c r="G42" s="47"/>
      <c r="H42" s="23">
        <f t="shared" ref="H42:H44" si="8">$D$41+$E$5+F42+$G$5</f>
        <v>420125.5</v>
      </c>
      <c r="I42" s="19">
        <v>38</v>
      </c>
    </row>
    <row r="43" spans="1:9" x14ac:dyDescent="0.25">
      <c r="A43" s="18">
        <v>39</v>
      </c>
      <c r="B43" s="38"/>
      <c r="C43" s="42" t="str">
        <f>Tiszthelyettes!D23</f>
        <v>ftőrm.</v>
      </c>
      <c r="D43" s="47"/>
      <c r="E43" s="47"/>
      <c r="F43" s="15">
        <f>Korpótlék!$D$9</f>
        <v>81165</v>
      </c>
      <c r="G43" s="47"/>
      <c r="H43" s="23">
        <f t="shared" si="8"/>
        <v>420125.5</v>
      </c>
      <c r="I43" s="19">
        <v>39</v>
      </c>
    </row>
    <row r="44" spans="1:9" ht="15.75" thickBot="1" x14ac:dyDescent="0.3">
      <c r="A44" s="20">
        <v>40</v>
      </c>
      <c r="B44" s="54"/>
      <c r="C44" s="43"/>
      <c r="D44" s="48"/>
      <c r="E44" s="48"/>
      <c r="F44" s="21">
        <f>Korpótlék!$D$10</f>
        <v>96625</v>
      </c>
      <c r="G44" s="48"/>
      <c r="H44" s="23">
        <f t="shared" si="8"/>
        <v>435585.5</v>
      </c>
      <c r="I44" s="22">
        <v>40</v>
      </c>
    </row>
  </sheetData>
  <sheetProtection algorithmName="SHA-512" hashValue="tJHjm3rkTIOZTmywc/a0nmx2xHdvdO/rQnXG12HMnOWz5+esa1Rhcur4sZBJ5d+bGF1ka3ONCqpZRnVgUlImKg==" saltValue="p9+svgpwk7vJeHW9clxcsQ==" spinCount="100000" sheet="1" objects="1" scenarios="1"/>
  <mergeCells count="52">
    <mergeCell ref="B41:B44"/>
    <mergeCell ref="C41:C42"/>
    <mergeCell ref="D41:D44"/>
    <mergeCell ref="C43:C44"/>
    <mergeCell ref="B33:B36"/>
    <mergeCell ref="C33:C34"/>
    <mergeCell ref="D33:D36"/>
    <mergeCell ref="C35:C36"/>
    <mergeCell ref="B37:B40"/>
    <mergeCell ref="C37:C38"/>
    <mergeCell ref="D37:D40"/>
    <mergeCell ref="C39:C40"/>
    <mergeCell ref="B25:B28"/>
    <mergeCell ref="C25:C26"/>
    <mergeCell ref="D25:D28"/>
    <mergeCell ref="C27:C28"/>
    <mergeCell ref="B29:B32"/>
    <mergeCell ref="C29:C30"/>
    <mergeCell ref="D29:D32"/>
    <mergeCell ref="C31:C32"/>
    <mergeCell ref="B17:B20"/>
    <mergeCell ref="C17:C18"/>
    <mergeCell ref="D17:D20"/>
    <mergeCell ref="C19:C20"/>
    <mergeCell ref="B21:B24"/>
    <mergeCell ref="C21:C22"/>
    <mergeCell ref="D21:D24"/>
    <mergeCell ref="C23:C24"/>
    <mergeCell ref="H2:H4"/>
    <mergeCell ref="I2:I4"/>
    <mergeCell ref="B5:B8"/>
    <mergeCell ref="C5:C6"/>
    <mergeCell ref="D5:D8"/>
    <mergeCell ref="E5:E44"/>
    <mergeCell ref="G5:G44"/>
    <mergeCell ref="C7:C8"/>
    <mergeCell ref="B9:B12"/>
    <mergeCell ref="C9:C10"/>
    <mergeCell ref="D9:D12"/>
    <mergeCell ref="C11:C12"/>
    <mergeCell ref="B13:B16"/>
    <mergeCell ref="C13:C14"/>
    <mergeCell ref="D13:D16"/>
    <mergeCell ref="C15:C16"/>
    <mergeCell ref="A1:G1"/>
    <mergeCell ref="A2:A4"/>
    <mergeCell ref="B2:B4"/>
    <mergeCell ref="C2:C3"/>
    <mergeCell ref="D2:D4"/>
    <mergeCell ref="E2:E4"/>
    <mergeCell ref="F2:F4"/>
    <mergeCell ref="G2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10" workbookViewId="0">
      <selection activeCell="E5" sqref="E5:E44"/>
    </sheetView>
  </sheetViews>
  <sheetFormatPr defaultRowHeight="15" x14ac:dyDescent="0.25"/>
  <cols>
    <col min="1" max="1" width="10.140625" customWidth="1"/>
    <col min="3" max="3" width="10.5703125" customWidth="1"/>
    <col min="4" max="4" width="27" customWidth="1"/>
    <col min="5" max="5" width="18.140625" customWidth="1"/>
    <col min="6" max="6" width="9.7109375" bestFit="1" customWidth="1"/>
    <col min="7" max="7" width="15.28515625" customWidth="1"/>
    <col min="8" max="8" width="18.42578125" customWidth="1"/>
    <col min="9" max="9" width="10.140625" customWidth="1"/>
  </cols>
  <sheetData>
    <row r="1" spans="1:9" ht="21" thickBot="1" x14ac:dyDescent="0.3">
      <c r="A1" s="49" t="s">
        <v>45</v>
      </c>
      <c r="B1" s="49"/>
      <c r="C1" s="49"/>
      <c r="D1" s="49"/>
      <c r="E1" s="49"/>
      <c r="F1" s="49"/>
      <c r="G1" s="49"/>
    </row>
    <row r="2" spans="1:9" ht="15" customHeight="1" x14ac:dyDescent="0.25">
      <c r="A2" s="35" t="s">
        <v>64</v>
      </c>
      <c r="B2" s="37" t="s">
        <v>6</v>
      </c>
      <c r="C2" s="39" t="s">
        <v>40</v>
      </c>
      <c r="D2" s="50" t="s">
        <v>49</v>
      </c>
      <c r="E2" s="50" t="s">
        <v>50</v>
      </c>
      <c r="F2" s="50" t="s">
        <v>51</v>
      </c>
      <c r="G2" s="39" t="s">
        <v>52</v>
      </c>
      <c r="H2" s="52" t="s">
        <v>67</v>
      </c>
      <c r="I2" s="44" t="s">
        <v>64</v>
      </c>
    </row>
    <row r="3" spans="1:9" ht="15" customHeight="1" x14ac:dyDescent="0.25">
      <c r="A3" s="36"/>
      <c r="B3" s="38"/>
      <c r="C3" s="40"/>
      <c r="D3" s="51"/>
      <c r="E3" s="51"/>
      <c r="F3" s="51"/>
      <c r="G3" s="40"/>
      <c r="H3" s="53"/>
      <c r="I3" s="45"/>
    </row>
    <row r="4" spans="1:9" x14ac:dyDescent="0.25">
      <c r="A4" s="36"/>
      <c r="B4" s="38"/>
      <c r="C4" s="3" t="s">
        <v>2</v>
      </c>
      <c r="D4" s="51"/>
      <c r="E4" s="51"/>
      <c r="F4" s="51"/>
      <c r="G4" s="40"/>
      <c r="H4" s="53"/>
      <c r="I4" s="45"/>
    </row>
    <row r="5" spans="1:9" x14ac:dyDescent="0.25">
      <c r="A5" s="26"/>
      <c r="B5" s="38" t="s">
        <v>5</v>
      </c>
      <c r="C5" s="42" t="str">
        <f>Tiszthelyettes!E4</f>
        <v>X</v>
      </c>
      <c r="D5" s="56"/>
      <c r="E5" s="46">
        <f>Tiszthelyettes!$L$3*Tiszthelyettes!$M$2</f>
        <v>57975</v>
      </c>
      <c r="F5" s="15">
        <v>0</v>
      </c>
      <c r="G5" s="46">
        <f>7*Korpótlék!$C$13</f>
        <v>16233</v>
      </c>
      <c r="H5" s="24"/>
      <c r="I5" s="25"/>
    </row>
    <row r="6" spans="1:9" x14ac:dyDescent="0.25">
      <c r="A6" s="26"/>
      <c r="B6" s="38"/>
      <c r="C6" s="43"/>
      <c r="D6" s="57"/>
      <c r="E6" s="47"/>
      <c r="F6" s="15">
        <v>0</v>
      </c>
      <c r="G6" s="47"/>
      <c r="H6" s="24"/>
      <c r="I6" s="25"/>
    </row>
    <row r="7" spans="1:9" x14ac:dyDescent="0.25">
      <c r="A7" s="26"/>
      <c r="B7" s="38"/>
      <c r="C7" s="42" t="str">
        <f>Tiszthelyettes!E5</f>
        <v>X</v>
      </c>
      <c r="D7" s="57"/>
      <c r="E7" s="47"/>
      <c r="F7" s="15">
        <v>0</v>
      </c>
      <c r="G7" s="47"/>
      <c r="H7" s="24"/>
      <c r="I7" s="25"/>
    </row>
    <row r="8" spans="1:9" x14ac:dyDescent="0.25">
      <c r="A8" s="26"/>
      <c r="B8" s="38"/>
      <c r="C8" s="43"/>
      <c r="D8" s="58"/>
      <c r="E8" s="47"/>
      <c r="F8" s="15">
        <v>0</v>
      </c>
      <c r="G8" s="47"/>
      <c r="H8" s="24"/>
      <c r="I8" s="25"/>
    </row>
    <row r="9" spans="1:9" x14ac:dyDescent="0.25">
      <c r="A9" s="34"/>
      <c r="B9" s="38" t="s">
        <v>8</v>
      </c>
      <c r="C9" s="42" t="str">
        <f>Tiszthelyettes!E6</f>
        <v>X</v>
      </c>
      <c r="D9" s="56"/>
      <c r="E9" s="47"/>
      <c r="F9" s="15">
        <v>0</v>
      </c>
      <c r="G9" s="47"/>
      <c r="H9" s="24"/>
      <c r="I9" s="25"/>
    </row>
    <row r="10" spans="1:9" x14ac:dyDescent="0.25">
      <c r="A10" s="34"/>
      <c r="B10" s="38"/>
      <c r="C10" s="43"/>
      <c r="D10" s="57"/>
      <c r="E10" s="47"/>
      <c r="F10" s="15">
        <v>0</v>
      </c>
      <c r="G10" s="47"/>
      <c r="H10" s="24"/>
      <c r="I10" s="25"/>
    </row>
    <row r="11" spans="1:9" x14ac:dyDescent="0.25">
      <c r="A11" s="34"/>
      <c r="B11" s="38"/>
      <c r="C11" s="42" t="str">
        <f>Tiszthelyettes!E7</f>
        <v>X</v>
      </c>
      <c r="D11" s="57"/>
      <c r="E11" s="47"/>
      <c r="F11" s="15">
        <v>0</v>
      </c>
      <c r="G11" s="47"/>
      <c r="H11" s="24"/>
      <c r="I11" s="25"/>
    </row>
    <row r="12" spans="1:9" x14ac:dyDescent="0.25">
      <c r="A12" s="34"/>
      <c r="B12" s="38"/>
      <c r="C12" s="43"/>
      <c r="D12" s="58"/>
      <c r="E12" s="47"/>
      <c r="F12" s="15">
        <v>0</v>
      </c>
      <c r="G12" s="47"/>
      <c r="H12" s="24"/>
      <c r="I12" s="25"/>
    </row>
    <row r="13" spans="1:9" x14ac:dyDescent="0.25">
      <c r="A13" s="18">
        <v>9</v>
      </c>
      <c r="B13" s="38">
        <v>3</v>
      </c>
      <c r="C13" s="42">
        <f>Tiszthelyettes!E8</f>
        <v>6.1</v>
      </c>
      <c r="D13" s="46">
        <f>C13*Tiszthelyettes!$M$2</f>
        <v>235765</v>
      </c>
      <c r="E13" s="47"/>
      <c r="F13" s="15">
        <v>0</v>
      </c>
      <c r="G13" s="47"/>
      <c r="H13" s="23">
        <f t="shared" ref="H13:H16" si="0">$D$13+$E$5+F13+$G$5</f>
        <v>309973</v>
      </c>
      <c r="I13" s="19">
        <v>9</v>
      </c>
    </row>
    <row r="14" spans="1:9" x14ac:dyDescent="0.25">
      <c r="A14" s="18">
        <v>10</v>
      </c>
      <c r="B14" s="38"/>
      <c r="C14" s="43"/>
      <c r="D14" s="47"/>
      <c r="E14" s="47"/>
      <c r="F14" s="15">
        <f>Korpótlék!$D$4</f>
        <v>28987.5</v>
      </c>
      <c r="G14" s="47"/>
      <c r="H14" s="23">
        <f t="shared" si="0"/>
        <v>338960.5</v>
      </c>
      <c r="I14" s="19">
        <v>10</v>
      </c>
    </row>
    <row r="15" spans="1:9" x14ac:dyDescent="0.25">
      <c r="A15" s="18">
        <v>11</v>
      </c>
      <c r="B15" s="38"/>
      <c r="C15" s="42" t="str">
        <f>Tiszthelyettes!E9</f>
        <v>tőrm.</v>
      </c>
      <c r="D15" s="47"/>
      <c r="E15" s="47"/>
      <c r="F15" s="15">
        <f>Korpótlék!$D$4</f>
        <v>28987.5</v>
      </c>
      <c r="G15" s="47"/>
      <c r="H15" s="23">
        <f t="shared" si="0"/>
        <v>338960.5</v>
      </c>
      <c r="I15" s="19">
        <v>11</v>
      </c>
    </row>
    <row r="16" spans="1:9" x14ac:dyDescent="0.25">
      <c r="A16" s="18">
        <v>12</v>
      </c>
      <c r="B16" s="38"/>
      <c r="C16" s="43"/>
      <c r="D16" s="59"/>
      <c r="E16" s="47"/>
      <c r="F16" s="15">
        <f>Korpótlék!$D$4</f>
        <v>28987.5</v>
      </c>
      <c r="G16" s="47"/>
      <c r="H16" s="23">
        <f t="shared" si="0"/>
        <v>338960.5</v>
      </c>
      <c r="I16" s="19">
        <v>12</v>
      </c>
    </row>
    <row r="17" spans="1:9" x14ac:dyDescent="0.25">
      <c r="A17" s="18">
        <v>13</v>
      </c>
      <c r="B17" s="38" t="s">
        <v>10</v>
      </c>
      <c r="C17" s="42">
        <f>Tiszthelyettes!E10</f>
        <v>6.3</v>
      </c>
      <c r="D17" s="46">
        <f>C17*Tiszthelyettes!$M$2</f>
        <v>243495</v>
      </c>
      <c r="E17" s="47"/>
      <c r="F17" s="15">
        <f>Korpótlék!$D$4</f>
        <v>28987.5</v>
      </c>
      <c r="G17" s="47"/>
      <c r="H17" s="23">
        <f>$D$17+$E$5+F17+$G$5</f>
        <v>346690.5</v>
      </c>
      <c r="I17" s="19">
        <v>13</v>
      </c>
    </row>
    <row r="18" spans="1:9" x14ac:dyDescent="0.25">
      <c r="A18" s="18">
        <v>14</v>
      </c>
      <c r="B18" s="38"/>
      <c r="C18" s="43"/>
      <c r="D18" s="47"/>
      <c r="E18" s="47"/>
      <c r="F18" s="15">
        <f>Korpótlék!$D$4</f>
        <v>28987.5</v>
      </c>
      <c r="G18" s="47"/>
      <c r="H18" s="23">
        <f t="shared" ref="H18:H20" si="1">$D$17+$E$5+F18+$G$5</f>
        <v>346690.5</v>
      </c>
      <c r="I18" s="19">
        <v>14</v>
      </c>
    </row>
    <row r="19" spans="1:9" x14ac:dyDescent="0.25">
      <c r="A19" s="18">
        <v>15</v>
      </c>
      <c r="B19" s="38"/>
      <c r="C19" s="42" t="str">
        <f>Tiszthelyettes!E11</f>
        <v>tőrm.</v>
      </c>
      <c r="D19" s="47"/>
      <c r="E19" s="47"/>
      <c r="F19" s="15">
        <f>Korpótlék!$D$5</f>
        <v>38650</v>
      </c>
      <c r="G19" s="47"/>
      <c r="H19" s="23">
        <f t="shared" si="1"/>
        <v>356353</v>
      </c>
      <c r="I19" s="19">
        <v>15</v>
      </c>
    </row>
    <row r="20" spans="1:9" x14ac:dyDescent="0.25">
      <c r="A20" s="18">
        <v>16</v>
      </c>
      <c r="B20" s="38"/>
      <c r="C20" s="43"/>
      <c r="D20" s="59"/>
      <c r="E20" s="47"/>
      <c r="F20" s="15">
        <f>Korpótlék!$D$5</f>
        <v>38650</v>
      </c>
      <c r="G20" s="47"/>
      <c r="H20" s="23">
        <f t="shared" si="1"/>
        <v>356353</v>
      </c>
      <c r="I20" s="19">
        <v>16</v>
      </c>
    </row>
    <row r="21" spans="1:9" x14ac:dyDescent="0.25">
      <c r="A21" s="18">
        <v>17</v>
      </c>
      <c r="B21" s="38" t="s">
        <v>12</v>
      </c>
      <c r="C21" s="42">
        <f>Tiszthelyettes!E12</f>
        <v>6.5</v>
      </c>
      <c r="D21" s="46">
        <f>C21*Tiszthelyettes!$M$2</f>
        <v>251225</v>
      </c>
      <c r="E21" s="47"/>
      <c r="F21" s="15">
        <f>Korpótlék!$D$5</f>
        <v>38650</v>
      </c>
      <c r="G21" s="47"/>
      <c r="H21" s="23">
        <f>$D$21+$E$5+F21+$G$5</f>
        <v>364083</v>
      </c>
      <c r="I21" s="19">
        <v>17</v>
      </c>
    </row>
    <row r="22" spans="1:9" x14ac:dyDescent="0.25">
      <c r="A22" s="18">
        <v>18</v>
      </c>
      <c r="B22" s="38"/>
      <c r="C22" s="43"/>
      <c r="D22" s="47"/>
      <c r="E22" s="47"/>
      <c r="F22" s="15">
        <f>Korpótlék!$D$5</f>
        <v>38650</v>
      </c>
      <c r="G22" s="47"/>
      <c r="H22" s="23">
        <f t="shared" ref="H22:H24" si="2">$D$21+$E$5+F22+$G$5</f>
        <v>364083</v>
      </c>
      <c r="I22" s="19">
        <v>18</v>
      </c>
    </row>
    <row r="23" spans="1:9" x14ac:dyDescent="0.25">
      <c r="A23" s="18">
        <v>19</v>
      </c>
      <c r="B23" s="38"/>
      <c r="C23" s="42" t="str">
        <f>Tiszthelyettes!E13</f>
        <v>tőrm.</v>
      </c>
      <c r="D23" s="47"/>
      <c r="E23" s="47"/>
      <c r="F23" s="15">
        <f>Korpótlék!$D$5</f>
        <v>38650</v>
      </c>
      <c r="G23" s="47"/>
      <c r="H23" s="23">
        <f t="shared" si="2"/>
        <v>364083</v>
      </c>
      <c r="I23" s="19">
        <v>19</v>
      </c>
    </row>
    <row r="24" spans="1:9" x14ac:dyDescent="0.25">
      <c r="A24" s="18">
        <v>20</v>
      </c>
      <c r="B24" s="38"/>
      <c r="C24" s="43"/>
      <c r="D24" s="59"/>
      <c r="E24" s="47"/>
      <c r="F24" s="15">
        <f>Korpótlék!$D$6</f>
        <v>48312.5</v>
      </c>
      <c r="G24" s="47"/>
      <c r="H24" s="23">
        <f t="shared" si="2"/>
        <v>373745.5</v>
      </c>
      <c r="I24" s="19">
        <v>20</v>
      </c>
    </row>
    <row r="25" spans="1:9" x14ac:dyDescent="0.25">
      <c r="A25" s="18">
        <v>21</v>
      </c>
      <c r="B25" s="38" t="s">
        <v>14</v>
      </c>
      <c r="C25" s="42">
        <f>Tiszthelyettes!E14</f>
        <v>6.7</v>
      </c>
      <c r="D25" s="46">
        <f>C25*Tiszthelyettes!$M$2</f>
        <v>258955</v>
      </c>
      <c r="E25" s="47"/>
      <c r="F25" s="15">
        <f>Korpótlék!$D$6</f>
        <v>48312.5</v>
      </c>
      <c r="G25" s="47"/>
      <c r="H25" s="23">
        <f>$D$25+$E$5+F25+$G$5</f>
        <v>381475.5</v>
      </c>
      <c r="I25" s="19">
        <v>21</v>
      </c>
    </row>
    <row r="26" spans="1:9" x14ac:dyDescent="0.25">
      <c r="A26" s="18">
        <v>22</v>
      </c>
      <c r="B26" s="38"/>
      <c r="C26" s="43"/>
      <c r="D26" s="47"/>
      <c r="E26" s="47"/>
      <c r="F26" s="15">
        <f>Korpótlék!$D$6</f>
        <v>48312.5</v>
      </c>
      <c r="G26" s="47"/>
      <c r="H26" s="23">
        <f t="shared" ref="H26:H28" si="3">$D$25+$E$5+F26+$G$5</f>
        <v>381475.5</v>
      </c>
      <c r="I26" s="19">
        <v>22</v>
      </c>
    </row>
    <row r="27" spans="1:9" x14ac:dyDescent="0.25">
      <c r="A27" s="18">
        <v>23</v>
      </c>
      <c r="B27" s="38"/>
      <c r="C27" s="42" t="str">
        <f>Tiszthelyettes!E15</f>
        <v>ftőrm.</v>
      </c>
      <c r="D27" s="47"/>
      <c r="E27" s="47"/>
      <c r="F27" s="15">
        <f>Korpótlék!$D$6</f>
        <v>48312.5</v>
      </c>
      <c r="G27" s="47"/>
      <c r="H27" s="23">
        <f t="shared" si="3"/>
        <v>381475.5</v>
      </c>
      <c r="I27" s="19">
        <v>23</v>
      </c>
    </row>
    <row r="28" spans="1:9" x14ac:dyDescent="0.25">
      <c r="A28" s="18">
        <v>24</v>
      </c>
      <c r="B28" s="38"/>
      <c r="C28" s="43"/>
      <c r="D28" s="59"/>
      <c r="E28" s="47"/>
      <c r="F28" s="15">
        <f>Korpótlék!$D$6</f>
        <v>48312.5</v>
      </c>
      <c r="G28" s="47"/>
      <c r="H28" s="23">
        <f t="shared" si="3"/>
        <v>381475.5</v>
      </c>
      <c r="I28" s="19">
        <v>24</v>
      </c>
    </row>
    <row r="29" spans="1:9" x14ac:dyDescent="0.25">
      <c r="A29" s="18">
        <v>25</v>
      </c>
      <c r="B29" s="38" t="s">
        <v>15</v>
      </c>
      <c r="C29" s="42">
        <f>Tiszthelyettes!E16</f>
        <v>6.9</v>
      </c>
      <c r="D29" s="46">
        <f>C29*Tiszthelyettes!$M$2</f>
        <v>266685</v>
      </c>
      <c r="E29" s="47"/>
      <c r="F29" s="15">
        <f>Korpótlék!$D$7</f>
        <v>57975</v>
      </c>
      <c r="G29" s="47"/>
      <c r="H29" s="23">
        <f>$D$29+$E$5+F29+$G$5</f>
        <v>398868</v>
      </c>
      <c r="I29" s="19">
        <v>25</v>
      </c>
    </row>
    <row r="30" spans="1:9" x14ac:dyDescent="0.25">
      <c r="A30" s="18">
        <v>26</v>
      </c>
      <c r="B30" s="38"/>
      <c r="C30" s="43"/>
      <c r="D30" s="47"/>
      <c r="E30" s="47"/>
      <c r="F30" s="15">
        <f>Korpótlék!$D$7</f>
        <v>57975</v>
      </c>
      <c r="G30" s="47"/>
      <c r="H30" s="23">
        <f t="shared" ref="H30:H32" si="4">$D$29+$E$5+F30+$G$5</f>
        <v>398868</v>
      </c>
      <c r="I30" s="19">
        <v>26</v>
      </c>
    </row>
    <row r="31" spans="1:9" x14ac:dyDescent="0.25">
      <c r="A31" s="18">
        <v>27</v>
      </c>
      <c r="B31" s="38"/>
      <c r="C31" s="42" t="str">
        <f>Tiszthelyettes!E17</f>
        <v>ftőrm.</v>
      </c>
      <c r="D31" s="47"/>
      <c r="E31" s="47"/>
      <c r="F31" s="15">
        <f>Korpótlék!$D$7</f>
        <v>57975</v>
      </c>
      <c r="G31" s="47"/>
      <c r="H31" s="23">
        <f t="shared" si="4"/>
        <v>398868</v>
      </c>
      <c r="I31" s="19">
        <v>27</v>
      </c>
    </row>
    <row r="32" spans="1:9" x14ac:dyDescent="0.25">
      <c r="A32" s="18">
        <v>28</v>
      </c>
      <c r="B32" s="38"/>
      <c r="C32" s="43"/>
      <c r="D32" s="59"/>
      <c r="E32" s="47"/>
      <c r="F32" s="15">
        <f>Korpótlék!$D$7</f>
        <v>57975</v>
      </c>
      <c r="G32" s="47"/>
      <c r="H32" s="23">
        <f t="shared" si="4"/>
        <v>398868</v>
      </c>
      <c r="I32" s="19">
        <v>28</v>
      </c>
    </row>
    <row r="33" spans="1:9" x14ac:dyDescent="0.25">
      <c r="A33" s="18">
        <v>29</v>
      </c>
      <c r="B33" s="38" t="s">
        <v>16</v>
      </c>
      <c r="C33" s="42">
        <f>Tiszthelyettes!E18</f>
        <v>7.1</v>
      </c>
      <c r="D33" s="46">
        <f>C33*Tiszthelyettes!$M$2</f>
        <v>274415</v>
      </c>
      <c r="E33" s="47"/>
      <c r="F33" s="15">
        <f>Korpótlék!$D$7</f>
        <v>57975</v>
      </c>
      <c r="G33" s="47"/>
      <c r="H33" s="23">
        <f>$D$33+$E$5+F33+$G$5</f>
        <v>406598</v>
      </c>
      <c r="I33" s="19">
        <v>29</v>
      </c>
    </row>
    <row r="34" spans="1:9" x14ac:dyDescent="0.25">
      <c r="A34" s="18">
        <v>30</v>
      </c>
      <c r="B34" s="38"/>
      <c r="C34" s="43"/>
      <c r="D34" s="47"/>
      <c r="E34" s="47"/>
      <c r="F34" s="15">
        <f>Korpótlék!$D$8</f>
        <v>69570</v>
      </c>
      <c r="G34" s="47"/>
      <c r="H34" s="23">
        <f t="shared" ref="H34:H36" si="5">$D$33+$E$5+F34+$G$5</f>
        <v>418193</v>
      </c>
      <c r="I34" s="19">
        <v>30</v>
      </c>
    </row>
    <row r="35" spans="1:9" x14ac:dyDescent="0.25">
      <c r="A35" s="18">
        <v>31</v>
      </c>
      <c r="B35" s="38"/>
      <c r="C35" s="42" t="str">
        <f>Tiszthelyettes!E19</f>
        <v>ftőrm.</v>
      </c>
      <c r="D35" s="47"/>
      <c r="E35" s="47"/>
      <c r="F35" s="15">
        <f>Korpótlék!$D$8</f>
        <v>69570</v>
      </c>
      <c r="G35" s="47"/>
      <c r="H35" s="23">
        <f t="shared" si="5"/>
        <v>418193</v>
      </c>
      <c r="I35" s="19">
        <v>31</v>
      </c>
    </row>
    <row r="36" spans="1:9" x14ac:dyDescent="0.25">
      <c r="A36" s="18">
        <v>32</v>
      </c>
      <c r="B36" s="38"/>
      <c r="C36" s="43"/>
      <c r="D36" s="59"/>
      <c r="E36" s="47"/>
      <c r="F36" s="15">
        <f>Korpótlék!$D$8</f>
        <v>69570</v>
      </c>
      <c r="G36" s="47"/>
      <c r="H36" s="23">
        <f t="shared" si="5"/>
        <v>418193</v>
      </c>
      <c r="I36" s="19">
        <v>32</v>
      </c>
    </row>
    <row r="37" spans="1:9" x14ac:dyDescent="0.25">
      <c r="A37" s="18">
        <v>33</v>
      </c>
      <c r="B37" s="38" t="s">
        <v>17</v>
      </c>
      <c r="C37" s="42">
        <f>Tiszthelyettes!E20</f>
        <v>7.3</v>
      </c>
      <c r="D37" s="46">
        <f>C37*Tiszthelyettes!$M$2</f>
        <v>282145</v>
      </c>
      <c r="E37" s="47"/>
      <c r="F37" s="15">
        <f>Korpótlék!$D$8</f>
        <v>69570</v>
      </c>
      <c r="G37" s="47"/>
      <c r="H37" s="23">
        <f>$D$37+$E$5+F37+$G$5</f>
        <v>425923</v>
      </c>
      <c r="I37" s="19">
        <v>33</v>
      </c>
    </row>
    <row r="38" spans="1:9" x14ac:dyDescent="0.25">
      <c r="A38" s="18">
        <v>34</v>
      </c>
      <c r="B38" s="38"/>
      <c r="C38" s="43"/>
      <c r="D38" s="47"/>
      <c r="E38" s="47"/>
      <c r="F38" s="15">
        <f>Korpótlék!$D$8</f>
        <v>69570</v>
      </c>
      <c r="G38" s="47"/>
      <c r="H38" s="23">
        <f t="shared" ref="H38:H40" si="6">$D$37+$E$5+F38+$G$5</f>
        <v>425923</v>
      </c>
      <c r="I38" s="19">
        <v>34</v>
      </c>
    </row>
    <row r="39" spans="1:9" x14ac:dyDescent="0.25">
      <c r="A39" s="18">
        <v>35</v>
      </c>
      <c r="B39" s="38"/>
      <c r="C39" s="42" t="str">
        <f>Tiszthelyettes!E21</f>
        <v>zls.</v>
      </c>
      <c r="D39" s="47"/>
      <c r="E39" s="47"/>
      <c r="F39" s="15">
        <f>Korpótlék!$D$9</f>
        <v>81165</v>
      </c>
      <c r="G39" s="47"/>
      <c r="H39" s="23">
        <f t="shared" si="6"/>
        <v>437518</v>
      </c>
      <c r="I39" s="19">
        <v>35</v>
      </c>
    </row>
    <row r="40" spans="1:9" x14ac:dyDescent="0.25">
      <c r="A40" s="18">
        <v>36</v>
      </c>
      <c r="B40" s="38"/>
      <c r="C40" s="43"/>
      <c r="D40" s="59"/>
      <c r="E40" s="47"/>
      <c r="F40" s="15">
        <f>Korpótlék!$D$9</f>
        <v>81165</v>
      </c>
      <c r="G40" s="47"/>
      <c r="H40" s="23">
        <f t="shared" si="6"/>
        <v>437518</v>
      </c>
      <c r="I40" s="19">
        <v>36</v>
      </c>
    </row>
    <row r="41" spans="1:9" x14ac:dyDescent="0.25">
      <c r="A41" s="18">
        <v>37</v>
      </c>
      <c r="B41" s="38" t="s">
        <v>19</v>
      </c>
      <c r="C41" s="42">
        <f>Tiszthelyettes!E22</f>
        <v>7.5</v>
      </c>
      <c r="D41" s="46">
        <f>C41*Tiszthelyettes!$M$2</f>
        <v>289875</v>
      </c>
      <c r="E41" s="47"/>
      <c r="F41" s="15">
        <f>Korpótlék!$D$9</f>
        <v>81165</v>
      </c>
      <c r="G41" s="47"/>
      <c r="H41" s="23">
        <f>$D$41+$E$5+F41+$G$5</f>
        <v>445248</v>
      </c>
      <c r="I41" s="19">
        <v>37</v>
      </c>
    </row>
    <row r="42" spans="1:9" x14ac:dyDescent="0.25">
      <c r="A42" s="18">
        <v>38</v>
      </c>
      <c r="B42" s="38"/>
      <c r="C42" s="43"/>
      <c r="D42" s="47"/>
      <c r="E42" s="47"/>
      <c r="F42" s="15">
        <f>Korpótlék!$D$9</f>
        <v>81165</v>
      </c>
      <c r="G42" s="47"/>
      <c r="H42" s="23">
        <f t="shared" ref="H42:H44" si="7">$D$41+$E$5+F42+$G$5</f>
        <v>445248</v>
      </c>
      <c r="I42" s="19">
        <v>38</v>
      </c>
    </row>
    <row r="43" spans="1:9" x14ac:dyDescent="0.25">
      <c r="A43" s="18">
        <v>39</v>
      </c>
      <c r="B43" s="38"/>
      <c r="C43" s="42" t="str">
        <f>Tiszthelyettes!E23</f>
        <v>zls.</v>
      </c>
      <c r="D43" s="47"/>
      <c r="E43" s="47"/>
      <c r="F43" s="15">
        <f>Korpótlék!$D$9</f>
        <v>81165</v>
      </c>
      <c r="G43" s="47"/>
      <c r="H43" s="23">
        <f t="shared" si="7"/>
        <v>445248</v>
      </c>
      <c r="I43" s="19">
        <v>39</v>
      </c>
    </row>
    <row r="44" spans="1:9" ht="15.75" thickBot="1" x14ac:dyDescent="0.3">
      <c r="A44" s="20">
        <v>40</v>
      </c>
      <c r="B44" s="54"/>
      <c r="C44" s="43"/>
      <c r="D44" s="48"/>
      <c r="E44" s="48"/>
      <c r="F44" s="21">
        <f>Korpótlék!$D$10</f>
        <v>96625</v>
      </c>
      <c r="G44" s="48"/>
      <c r="H44" s="23">
        <f t="shared" si="7"/>
        <v>460708</v>
      </c>
      <c r="I44" s="22">
        <v>40</v>
      </c>
    </row>
  </sheetData>
  <sheetProtection algorithmName="SHA-512" hashValue="veTeVXH8FAfVkQR4CsV/GZMfmiSp0UMmMNekWc8C2Si3y+xjaEZaJEGvkQs2/TrpkcTSvDtibNaCxq1PEb/TvA==" saltValue="AnFSJIqPUoZKxOOzOdonZg==" spinCount="100000" sheet="1" objects="1" scenarios="1"/>
  <mergeCells count="52">
    <mergeCell ref="B41:B44"/>
    <mergeCell ref="C41:C42"/>
    <mergeCell ref="D41:D44"/>
    <mergeCell ref="C43:C44"/>
    <mergeCell ref="B33:B36"/>
    <mergeCell ref="C33:C34"/>
    <mergeCell ref="D33:D36"/>
    <mergeCell ref="C35:C36"/>
    <mergeCell ref="B37:B40"/>
    <mergeCell ref="C37:C38"/>
    <mergeCell ref="D37:D40"/>
    <mergeCell ref="C39:C40"/>
    <mergeCell ref="B25:B28"/>
    <mergeCell ref="C25:C26"/>
    <mergeCell ref="D25:D28"/>
    <mergeCell ref="C27:C28"/>
    <mergeCell ref="B29:B32"/>
    <mergeCell ref="C29:C30"/>
    <mergeCell ref="D29:D32"/>
    <mergeCell ref="C31:C32"/>
    <mergeCell ref="B17:B20"/>
    <mergeCell ref="C17:C18"/>
    <mergeCell ref="D17:D20"/>
    <mergeCell ref="C19:C20"/>
    <mergeCell ref="B21:B24"/>
    <mergeCell ref="C21:C22"/>
    <mergeCell ref="D21:D24"/>
    <mergeCell ref="C23:C24"/>
    <mergeCell ref="H2:H4"/>
    <mergeCell ref="I2:I4"/>
    <mergeCell ref="B5:B8"/>
    <mergeCell ref="C5:C6"/>
    <mergeCell ref="D5:D8"/>
    <mergeCell ref="E5:E44"/>
    <mergeCell ref="G5:G44"/>
    <mergeCell ref="C7:C8"/>
    <mergeCell ref="B9:B12"/>
    <mergeCell ref="C9:C10"/>
    <mergeCell ref="D9:D12"/>
    <mergeCell ref="C11:C12"/>
    <mergeCell ref="B13:B16"/>
    <mergeCell ref="C13:C14"/>
    <mergeCell ref="D13:D16"/>
    <mergeCell ref="C15:C16"/>
    <mergeCell ref="A1:G1"/>
    <mergeCell ref="A2:A4"/>
    <mergeCell ref="B2:B4"/>
    <mergeCell ref="C2:C3"/>
    <mergeCell ref="D2:D4"/>
    <mergeCell ref="E2:E4"/>
    <mergeCell ref="F2:F4"/>
    <mergeCell ref="G2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C21" sqref="C21:C22"/>
    </sheetView>
  </sheetViews>
  <sheetFormatPr defaultRowHeight="15" x14ac:dyDescent="0.25"/>
  <cols>
    <col min="1" max="1" width="10.140625" customWidth="1"/>
    <col min="3" max="3" width="10.5703125" customWidth="1"/>
    <col min="4" max="4" width="27" customWidth="1"/>
    <col min="5" max="5" width="18.140625" customWidth="1"/>
    <col min="6" max="6" width="9.7109375" bestFit="1" customWidth="1"/>
    <col min="7" max="7" width="15.28515625" customWidth="1"/>
    <col min="8" max="8" width="18.42578125" customWidth="1"/>
    <col min="9" max="9" width="10.140625" customWidth="1"/>
  </cols>
  <sheetData>
    <row r="1" spans="1:9" ht="21" thickBot="1" x14ac:dyDescent="0.3">
      <c r="A1" s="49" t="s">
        <v>44</v>
      </c>
      <c r="B1" s="49"/>
      <c r="C1" s="49"/>
      <c r="D1" s="49"/>
      <c r="E1" s="49"/>
      <c r="F1" s="49"/>
      <c r="G1" s="49"/>
    </row>
    <row r="2" spans="1:9" ht="15" customHeight="1" x14ac:dyDescent="0.25">
      <c r="A2" s="35" t="s">
        <v>64</v>
      </c>
      <c r="B2" s="37" t="s">
        <v>6</v>
      </c>
      <c r="C2" s="39" t="s">
        <v>40</v>
      </c>
      <c r="D2" s="50" t="s">
        <v>49</v>
      </c>
      <c r="E2" s="50" t="s">
        <v>50</v>
      </c>
      <c r="F2" s="50" t="s">
        <v>51</v>
      </c>
      <c r="G2" s="39" t="s">
        <v>52</v>
      </c>
      <c r="H2" s="52" t="s">
        <v>67</v>
      </c>
      <c r="I2" s="44" t="s">
        <v>64</v>
      </c>
    </row>
    <row r="3" spans="1:9" ht="15" customHeight="1" x14ac:dyDescent="0.25">
      <c r="A3" s="36"/>
      <c r="B3" s="38"/>
      <c r="C3" s="40"/>
      <c r="D3" s="51"/>
      <c r="E3" s="51"/>
      <c r="F3" s="51"/>
      <c r="G3" s="40"/>
      <c r="H3" s="53"/>
      <c r="I3" s="45"/>
    </row>
    <row r="4" spans="1:9" x14ac:dyDescent="0.25">
      <c r="A4" s="36"/>
      <c r="B4" s="38"/>
      <c r="C4" s="3" t="s">
        <v>3</v>
      </c>
      <c r="D4" s="51"/>
      <c r="E4" s="51"/>
      <c r="F4" s="51"/>
      <c r="G4" s="40"/>
      <c r="H4" s="53"/>
      <c r="I4" s="45"/>
    </row>
    <row r="5" spans="1:9" x14ac:dyDescent="0.25">
      <c r="A5" s="26"/>
      <c r="B5" s="38" t="s">
        <v>5</v>
      </c>
      <c r="C5" s="42" t="str">
        <f>Tiszthelyettes!F4</f>
        <v>X</v>
      </c>
      <c r="D5" s="56"/>
      <c r="E5" s="46">
        <f>Tiszthelyettes!$L$2*Tiszthelyettes!$M$2</f>
        <v>57975</v>
      </c>
      <c r="F5" s="15">
        <v>0</v>
      </c>
      <c r="G5" s="46">
        <f>7*Korpótlék!$C$13</f>
        <v>16233</v>
      </c>
      <c r="H5" s="24"/>
      <c r="I5" s="25"/>
    </row>
    <row r="6" spans="1:9" x14ac:dyDescent="0.25">
      <c r="A6" s="26"/>
      <c r="B6" s="38"/>
      <c r="C6" s="43"/>
      <c r="D6" s="57"/>
      <c r="E6" s="47"/>
      <c r="F6" s="15">
        <v>0</v>
      </c>
      <c r="G6" s="47"/>
      <c r="H6" s="24"/>
      <c r="I6" s="25"/>
    </row>
    <row r="7" spans="1:9" x14ac:dyDescent="0.25">
      <c r="A7" s="26"/>
      <c r="B7" s="38"/>
      <c r="C7" s="42" t="str">
        <f>Tiszthelyettes!F5</f>
        <v>X</v>
      </c>
      <c r="D7" s="57"/>
      <c r="E7" s="47"/>
      <c r="F7" s="15">
        <v>0</v>
      </c>
      <c r="G7" s="47"/>
      <c r="H7" s="24"/>
      <c r="I7" s="25"/>
    </row>
    <row r="8" spans="1:9" x14ac:dyDescent="0.25">
      <c r="A8" s="26"/>
      <c r="B8" s="38"/>
      <c r="C8" s="43"/>
      <c r="D8" s="58"/>
      <c r="E8" s="47"/>
      <c r="F8" s="15">
        <v>0</v>
      </c>
      <c r="G8" s="47"/>
      <c r="H8" s="24"/>
      <c r="I8" s="25"/>
    </row>
    <row r="9" spans="1:9" x14ac:dyDescent="0.25">
      <c r="A9" s="34"/>
      <c r="B9" s="38" t="s">
        <v>8</v>
      </c>
      <c r="C9" s="42" t="str">
        <f>Tiszthelyettes!F6</f>
        <v>X</v>
      </c>
      <c r="D9" s="56"/>
      <c r="E9" s="47"/>
      <c r="F9" s="15">
        <v>0</v>
      </c>
      <c r="G9" s="47"/>
      <c r="H9" s="24"/>
      <c r="I9" s="25"/>
    </row>
    <row r="10" spans="1:9" x14ac:dyDescent="0.25">
      <c r="A10" s="34"/>
      <c r="B10" s="38"/>
      <c r="C10" s="43"/>
      <c r="D10" s="57"/>
      <c r="E10" s="47"/>
      <c r="F10" s="15">
        <v>0</v>
      </c>
      <c r="G10" s="47"/>
      <c r="H10" s="24"/>
      <c r="I10" s="25"/>
    </row>
    <row r="11" spans="1:9" x14ac:dyDescent="0.25">
      <c r="A11" s="34"/>
      <c r="B11" s="38"/>
      <c r="C11" s="42" t="str">
        <f>Tiszthelyettes!F7</f>
        <v>X</v>
      </c>
      <c r="D11" s="57"/>
      <c r="E11" s="47"/>
      <c r="F11" s="15">
        <v>0</v>
      </c>
      <c r="G11" s="47"/>
      <c r="H11" s="24"/>
      <c r="I11" s="25"/>
    </row>
    <row r="12" spans="1:9" x14ac:dyDescent="0.25">
      <c r="A12" s="34"/>
      <c r="B12" s="38"/>
      <c r="C12" s="43"/>
      <c r="D12" s="58"/>
      <c r="E12" s="47"/>
      <c r="F12" s="15">
        <v>0</v>
      </c>
      <c r="G12" s="47"/>
      <c r="H12" s="24"/>
      <c r="I12" s="25"/>
    </row>
    <row r="13" spans="1:9" x14ac:dyDescent="0.25">
      <c r="A13" s="26"/>
      <c r="B13" s="38">
        <v>3</v>
      </c>
      <c r="C13" s="42" t="str">
        <f>Tiszthelyettes!F8</f>
        <v>X</v>
      </c>
      <c r="D13" s="56"/>
      <c r="E13" s="47"/>
      <c r="F13" s="15">
        <v>0</v>
      </c>
      <c r="G13" s="47"/>
      <c r="H13" s="24"/>
      <c r="I13" s="25"/>
    </row>
    <row r="14" spans="1:9" x14ac:dyDescent="0.25">
      <c r="A14" s="26"/>
      <c r="B14" s="38"/>
      <c r="C14" s="43"/>
      <c r="D14" s="57"/>
      <c r="E14" s="47"/>
      <c r="F14" s="15">
        <v>0</v>
      </c>
      <c r="G14" s="47"/>
      <c r="H14" s="24"/>
      <c r="I14" s="25"/>
    </row>
    <row r="15" spans="1:9" x14ac:dyDescent="0.25">
      <c r="A15" s="26"/>
      <c r="B15" s="38"/>
      <c r="C15" s="42" t="str">
        <f>Tiszthelyettes!F9</f>
        <v>X</v>
      </c>
      <c r="D15" s="57"/>
      <c r="E15" s="47"/>
      <c r="F15" s="15">
        <v>0</v>
      </c>
      <c r="G15" s="47"/>
      <c r="H15" s="24"/>
      <c r="I15" s="25"/>
    </row>
    <row r="16" spans="1:9" x14ac:dyDescent="0.25">
      <c r="A16" s="26"/>
      <c r="B16" s="38"/>
      <c r="C16" s="43"/>
      <c r="D16" s="58"/>
      <c r="E16" s="47"/>
      <c r="F16" s="15">
        <v>0</v>
      </c>
      <c r="G16" s="47"/>
      <c r="H16" s="24"/>
      <c r="I16" s="25"/>
    </row>
    <row r="17" spans="1:9" x14ac:dyDescent="0.25">
      <c r="A17" s="18">
        <v>13</v>
      </c>
      <c r="B17" s="38" t="s">
        <v>10</v>
      </c>
      <c r="C17" s="42">
        <f>Tiszthelyettes!F10</f>
        <v>7.3</v>
      </c>
      <c r="D17" s="46">
        <f>C17*Tiszthelyettes!$M$2</f>
        <v>282145</v>
      </c>
      <c r="E17" s="47"/>
      <c r="F17" s="15">
        <f>Korpótlék!$D$4</f>
        <v>28987.5</v>
      </c>
      <c r="G17" s="47"/>
      <c r="H17" s="23">
        <f>$D$17+$E$5+F17+$G$5</f>
        <v>385340.5</v>
      </c>
      <c r="I17" s="19">
        <v>13</v>
      </c>
    </row>
    <row r="18" spans="1:9" x14ac:dyDescent="0.25">
      <c r="A18" s="18">
        <v>14</v>
      </c>
      <c r="B18" s="38"/>
      <c r="C18" s="43"/>
      <c r="D18" s="47"/>
      <c r="E18" s="47"/>
      <c r="F18" s="15">
        <f>Korpótlék!$D$4</f>
        <v>28987.5</v>
      </c>
      <c r="G18" s="47"/>
      <c r="H18" s="23">
        <f t="shared" ref="H18:H20" si="0">$D$17+$E$5+F18+$G$5</f>
        <v>385340.5</v>
      </c>
      <c r="I18" s="19">
        <v>14</v>
      </c>
    </row>
    <row r="19" spans="1:9" x14ac:dyDescent="0.25">
      <c r="A19" s="18">
        <v>15</v>
      </c>
      <c r="B19" s="38"/>
      <c r="C19" s="42" t="str">
        <f>Tiszthelyettes!F11</f>
        <v>ftőrm.</v>
      </c>
      <c r="D19" s="47"/>
      <c r="E19" s="47"/>
      <c r="F19" s="15">
        <f>Korpótlék!$D$5</f>
        <v>38650</v>
      </c>
      <c r="G19" s="47"/>
      <c r="H19" s="23">
        <f t="shared" si="0"/>
        <v>395003</v>
      </c>
      <c r="I19" s="19">
        <v>15</v>
      </c>
    </row>
    <row r="20" spans="1:9" x14ac:dyDescent="0.25">
      <c r="A20" s="18">
        <v>16</v>
      </c>
      <c r="B20" s="38"/>
      <c r="C20" s="43"/>
      <c r="D20" s="59"/>
      <c r="E20" s="47"/>
      <c r="F20" s="15">
        <f>Korpótlék!$D$5</f>
        <v>38650</v>
      </c>
      <c r="G20" s="47"/>
      <c r="H20" s="23">
        <f t="shared" si="0"/>
        <v>395003</v>
      </c>
      <c r="I20" s="19">
        <v>16</v>
      </c>
    </row>
    <row r="21" spans="1:9" x14ac:dyDescent="0.25">
      <c r="A21" s="18">
        <v>17</v>
      </c>
      <c r="B21" s="38" t="s">
        <v>12</v>
      </c>
      <c r="C21" s="42">
        <f>Tiszthelyettes!F12</f>
        <v>7.5</v>
      </c>
      <c r="D21" s="46">
        <f>C21*Tiszthelyettes!$M$2</f>
        <v>289875</v>
      </c>
      <c r="E21" s="47"/>
      <c r="F21" s="15">
        <f>Korpótlék!$D$5</f>
        <v>38650</v>
      </c>
      <c r="G21" s="47"/>
      <c r="H21" s="23">
        <f>$D$21+$E$5+F21+$G$5</f>
        <v>402733</v>
      </c>
      <c r="I21" s="19">
        <v>17</v>
      </c>
    </row>
    <row r="22" spans="1:9" x14ac:dyDescent="0.25">
      <c r="A22" s="18">
        <v>18</v>
      </c>
      <c r="B22" s="38"/>
      <c r="C22" s="43"/>
      <c r="D22" s="47"/>
      <c r="E22" s="47"/>
      <c r="F22" s="15">
        <f>Korpótlék!$D$5</f>
        <v>38650</v>
      </c>
      <c r="G22" s="47"/>
      <c r="H22" s="23">
        <f t="shared" ref="H22:H24" si="1">$D$21+$E$5+F22+$G$5</f>
        <v>402733</v>
      </c>
      <c r="I22" s="19">
        <v>18</v>
      </c>
    </row>
    <row r="23" spans="1:9" x14ac:dyDescent="0.25">
      <c r="A23" s="18">
        <v>19</v>
      </c>
      <c r="B23" s="38"/>
      <c r="C23" s="42" t="str">
        <f>Tiszthelyettes!F13</f>
        <v>ftőrm.</v>
      </c>
      <c r="D23" s="47"/>
      <c r="E23" s="47"/>
      <c r="F23" s="15">
        <f>Korpótlék!$D$5</f>
        <v>38650</v>
      </c>
      <c r="G23" s="47"/>
      <c r="H23" s="23">
        <f t="shared" si="1"/>
        <v>402733</v>
      </c>
      <c r="I23" s="19">
        <v>19</v>
      </c>
    </row>
    <row r="24" spans="1:9" x14ac:dyDescent="0.25">
      <c r="A24" s="18">
        <v>20</v>
      </c>
      <c r="B24" s="38"/>
      <c r="C24" s="43"/>
      <c r="D24" s="59"/>
      <c r="E24" s="47"/>
      <c r="F24" s="15">
        <f>Korpótlék!$D$6</f>
        <v>48312.5</v>
      </c>
      <c r="G24" s="47"/>
      <c r="H24" s="23">
        <f t="shared" si="1"/>
        <v>412395.5</v>
      </c>
      <c r="I24" s="19">
        <v>20</v>
      </c>
    </row>
    <row r="25" spans="1:9" x14ac:dyDescent="0.25">
      <c r="A25" s="18">
        <v>21</v>
      </c>
      <c r="B25" s="38" t="s">
        <v>14</v>
      </c>
      <c r="C25" s="42">
        <f>Tiszthelyettes!F14</f>
        <v>7.7</v>
      </c>
      <c r="D25" s="46">
        <f>C25*Tiszthelyettes!$M$2</f>
        <v>297605</v>
      </c>
      <c r="E25" s="47"/>
      <c r="F25" s="15">
        <f>Korpótlék!$D$6</f>
        <v>48312.5</v>
      </c>
      <c r="G25" s="47"/>
      <c r="H25" s="23">
        <f>$D$25+$E$5+F25+$G$5</f>
        <v>420125.5</v>
      </c>
      <c r="I25" s="19">
        <v>21</v>
      </c>
    </row>
    <row r="26" spans="1:9" x14ac:dyDescent="0.25">
      <c r="A26" s="18">
        <v>22</v>
      </c>
      <c r="B26" s="38"/>
      <c r="C26" s="43"/>
      <c r="D26" s="47"/>
      <c r="E26" s="47"/>
      <c r="F26" s="15">
        <f>Korpótlék!$D$6</f>
        <v>48312.5</v>
      </c>
      <c r="G26" s="47"/>
      <c r="H26" s="23">
        <f t="shared" ref="H26:H28" si="2">$D$25+$E$5+F26+$G$5</f>
        <v>420125.5</v>
      </c>
      <c r="I26" s="19">
        <v>22</v>
      </c>
    </row>
    <row r="27" spans="1:9" x14ac:dyDescent="0.25">
      <c r="A27" s="18">
        <v>23</v>
      </c>
      <c r="B27" s="38"/>
      <c r="C27" s="42" t="str">
        <f>Tiszthelyettes!F15</f>
        <v>ftőrm.</v>
      </c>
      <c r="D27" s="47"/>
      <c r="E27" s="47"/>
      <c r="F27" s="15">
        <f>Korpótlék!$D$6</f>
        <v>48312.5</v>
      </c>
      <c r="G27" s="47"/>
      <c r="H27" s="23">
        <f t="shared" si="2"/>
        <v>420125.5</v>
      </c>
      <c r="I27" s="19">
        <v>23</v>
      </c>
    </row>
    <row r="28" spans="1:9" x14ac:dyDescent="0.25">
      <c r="A28" s="18">
        <v>24</v>
      </c>
      <c r="B28" s="38"/>
      <c r="C28" s="43"/>
      <c r="D28" s="59"/>
      <c r="E28" s="47"/>
      <c r="F28" s="15">
        <f>Korpótlék!$D$6</f>
        <v>48312.5</v>
      </c>
      <c r="G28" s="47"/>
      <c r="H28" s="23">
        <f t="shared" si="2"/>
        <v>420125.5</v>
      </c>
      <c r="I28" s="19">
        <v>24</v>
      </c>
    </row>
    <row r="29" spans="1:9" x14ac:dyDescent="0.25">
      <c r="A29" s="18">
        <v>25</v>
      </c>
      <c r="B29" s="38" t="s">
        <v>15</v>
      </c>
      <c r="C29" s="42">
        <f>Tiszthelyettes!F16</f>
        <v>7.9</v>
      </c>
      <c r="D29" s="46">
        <f>C29*Tiszthelyettes!$M$2</f>
        <v>305335</v>
      </c>
      <c r="E29" s="47"/>
      <c r="F29" s="15">
        <f>Korpótlék!$D$7</f>
        <v>57975</v>
      </c>
      <c r="G29" s="47"/>
      <c r="H29" s="23">
        <f>$D$29+$E$5+F29+$G$5</f>
        <v>437518</v>
      </c>
      <c r="I29" s="19">
        <v>25</v>
      </c>
    </row>
    <row r="30" spans="1:9" x14ac:dyDescent="0.25">
      <c r="A30" s="18">
        <v>26</v>
      </c>
      <c r="B30" s="38"/>
      <c r="C30" s="43"/>
      <c r="D30" s="47"/>
      <c r="E30" s="47"/>
      <c r="F30" s="15">
        <f>Korpótlék!$D$7</f>
        <v>57975</v>
      </c>
      <c r="G30" s="47"/>
      <c r="H30" s="23">
        <f t="shared" ref="H30:H32" si="3">$D$29+$E$5+F30+$G$5</f>
        <v>437518</v>
      </c>
      <c r="I30" s="19">
        <v>26</v>
      </c>
    </row>
    <row r="31" spans="1:9" x14ac:dyDescent="0.25">
      <c r="A31" s="18">
        <v>27</v>
      </c>
      <c r="B31" s="38"/>
      <c r="C31" s="42" t="str">
        <f>Tiszthelyettes!F17</f>
        <v>zls.</v>
      </c>
      <c r="D31" s="47"/>
      <c r="E31" s="47"/>
      <c r="F31" s="15">
        <f>Korpótlék!$D$7</f>
        <v>57975</v>
      </c>
      <c r="G31" s="47"/>
      <c r="H31" s="23">
        <f t="shared" si="3"/>
        <v>437518</v>
      </c>
      <c r="I31" s="19">
        <v>27</v>
      </c>
    </row>
    <row r="32" spans="1:9" x14ac:dyDescent="0.25">
      <c r="A32" s="18">
        <v>28</v>
      </c>
      <c r="B32" s="38"/>
      <c r="C32" s="43"/>
      <c r="D32" s="59"/>
      <c r="E32" s="47"/>
      <c r="F32" s="15">
        <f>Korpótlék!$D$7</f>
        <v>57975</v>
      </c>
      <c r="G32" s="47"/>
      <c r="H32" s="23">
        <f t="shared" si="3"/>
        <v>437518</v>
      </c>
      <c r="I32" s="19">
        <v>28</v>
      </c>
    </row>
    <row r="33" spans="1:9" x14ac:dyDescent="0.25">
      <c r="A33" s="18">
        <v>29</v>
      </c>
      <c r="B33" s="38" t="s">
        <v>16</v>
      </c>
      <c r="C33" s="42">
        <f>Tiszthelyettes!F18</f>
        <v>8.1</v>
      </c>
      <c r="D33" s="46">
        <f>C33*Tiszthelyettes!$M$2</f>
        <v>313065</v>
      </c>
      <c r="E33" s="47"/>
      <c r="F33" s="15">
        <f>Korpótlék!$D$7</f>
        <v>57975</v>
      </c>
      <c r="G33" s="47"/>
      <c r="H33" s="23">
        <f>$D$33+$E$5+F33+$G$5</f>
        <v>445248</v>
      </c>
      <c r="I33" s="19">
        <v>29</v>
      </c>
    </row>
    <row r="34" spans="1:9" x14ac:dyDescent="0.25">
      <c r="A34" s="18">
        <v>30</v>
      </c>
      <c r="B34" s="38"/>
      <c r="C34" s="43"/>
      <c r="D34" s="47"/>
      <c r="E34" s="47"/>
      <c r="F34" s="15">
        <f>Korpótlék!$D$8</f>
        <v>69570</v>
      </c>
      <c r="G34" s="47"/>
      <c r="H34" s="23">
        <f t="shared" ref="H34:H36" si="4">$D$33+$E$5+F34+$G$5</f>
        <v>456843</v>
      </c>
      <c r="I34" s="19">
        <v>30</v>
      </c>
    </row>
    <row r="35" spans="1:9" x14ac:dyDescent="0.25">
      <c r="A35" s="18">
        <v>31</v>
      </c>
      <c r="B35" s="38"/>
      <c r="C35" s="42" t="str">
        <f>Tiszthelyettes!F19</f>
        <v>zls.</v>
      </c>
      <c r="D35" s="47"/>
      <c r="E35" s="47"/>
      <c r="F35" s="15">
        <f>Korpótlék!$D$8</f>
        <v>69570</v>
      </c>
      <c r="G35" s="47"/>
      <c r="H35" s="23">
        <f t="shared" si="4"/>
        <v>456843</v>
      </c>
      <c r="I35" s="19">
        <v>31</v>
      </c>
    </row>
    <row r="36" spans="1:9" x14ac:dyDescent="0.25">
      <c r="A36" s="18">
        <v>32</v>
      </c>
      <c r="B36" s="38"/>
      <c r="C36" s="43"/>
      <c r="D36" s="59"/>
      <c r="E36" s="47"/>
      <c r="F36" s="15">
        <f>Korpótlék!$D$8</f>
        <v>69570</v>
      </c>
      <c r="G36" s="47"/>
      <c r="H36" s="23">
        <f t="shared" si="4"/>
        <v>456843</v>
      </c>
      <c r="I36" s="19">
        <v>32</v>
      </c>
    </row>
    <row r="37" spans="1:9" x14ac:dyDescent="0.25">
      <c r="A37" s="18">
        <v>33</v>
      </c>
      <c r="B37" s="38" t="s">
        <v>17</v>
      </c>
      <c r="C37" s="42">
        <f>Tiszthelyettes!F20</f>
        <v>8.3000000000000007</v>
      </c>
      <c r="D37" s="46">
        <f>C37*Tiszthelyettes!$M$2</f>
        <v>320795</v>
      </c>
      <c r="E37" s="47"/>
      <c r="F37" s="15">
        <f>Korpótlék!$D$8</f>
        <v>69570</v>
      </c>
      <c r="G37" s="47"/>
      <c r="H37" s="23">
        <f>$D$37+$E$5+F37+$G$5</f>
        <v>464573</v>
      </c>
      <c r="I37" s="19">
        <v>33</v>
      </c>
    </row>
    <row r="38" spans="1:9" x14ac:dyDescent="0.25">
      <c r="A38" s="18">
        <v>34</v>
      </c>
      <c r="B38" s="38"/>
      <c r="C38" s="43"/>
      <c r="D38" s="47"/>
      <c r="E38" s="47"/>
      <c r="F38" s="15">
        <f>Korpótlék!$D$8</f>
        <v>69570</v>
      </c>
      <c r="G38" s="47"/>
      <c r="H38" s="23">
        <f t="shared" ref="H38:H40" si="5">$D$37+$E$5+F38+$G$5</f>
        <v>464573</v>
      </c>
      <c r="I38" s="19">
        <v>34</v>
      </c>
    </row>
    <row r="39" spans="1:9" x14ac:dyDescent="0.25">
      <c r="A39" s="18">
        <v>35</v>
      </c>
      <c r="B39" s="38"/>
      <c r="C39" s="42" t="str">
        <f>Tiszthelyettes!F21</f>
        <v>tzls.</v>
      </c>
      <c r="D39" s="47"/>
      <c r="E39" s="47"/>
      <c r="F39" s="15">
        <f>Korpótlék!$D$9</f>
        <v>81165</v>
      </c>
      <c r="G39" s="47"/>
      <c r="H39" s="23">
        <f t="shared" si="5"/>
        <v>476168</v>
      </c>
      <c r="I39" s="19">
        <v>35</v>
      </c>
    </row>
    <row r="40" spans="1:9" x14ac:dyDescent="0.25">
      <c r="A40" s="18">
        <v>36</v>
      </c>
      <c r="B40" s="38"/>
      <c r="C40" s="43"/>
      <c r="D40" s="59"/>
      <c r="E40" s="47"/>
      <c r="F40" s="15">
        <f>Korpótlék!$D$9</f>
        <v>81165</v>
      </c>
      <c r="G40" s="47"/>
      <c r="H40" s="23">
        <f t="shared" si="5"/>
        <v>476168</v>
      </c>
      <c r="I40" s="19">
        <v>36</v>
      </c>
    </row>
    <row r="41" spans="1:9" x14ac:dyDescent="0.25">
      <c r="A41" s="18">
        <v>37</v>
      </c>
      <c r="B41" s="38" t="s">
        <v>19</v>
      </c>
      <c r="C41" s="42">
        <f>Tiszthelyettes!F22</f>
        <v>8.5</v>
      </c>
      <c r="D41" s="46">
        <f>C41*Tiszthelyettes!$M$2</f>
        <v>328525</v>
      </c>
      <c r="E41" s="47"/>
      <c r="F41" s="15">
        <f>Korpótlék!$D$9</f>
        <v>81165</v>
      </c>
      <c r="G41" s="47"/>
      <c r="H41" s="23">
        <f>$D$41+$E$5+F41+$G$5</f>
        <v>483898</v>
      </c>
      <c r="I41" s="19">
        <v>37</v>
      </c>
    </row>
    <row r="42" spans="1:9" x14ac:dyDescent="0.25">
      <c r="A42" s="18">
        <v>38</v>
      </c>
      <c r="B42" s="38"/>
      <c r="C42" s="43"/>
      <c r="D42" s="47"/>
      <c r="E42" s="47"/>
      <c r="F42" s="15">
        <f>Korpótlék!$D$9</f>
        <v>81165</v>
      </c>
      <c r="G42" s="47"/>
      <c r="H42" s="23">
        <f t="shared" ref="H42:H44" si="6">$D$41+$E$5+F42+$G$5</f>
        <v>483898</v>
      </c>
      <c r="I42" s="19">
        <v>38</v>
      </c>
    </row>
    <row r="43" spans="1:9" x14ac:dyDescent="0.25">
      <c r="A43" s="18">
        <v>39</v>
      </c>
      <c r="B43" s="38"/>
      <c r="C43" s="42" t="str">
        <f>Tiszthelyettes!F23</f>
        <v>tzls.</v>
      </c>
      <c r="D43" s="47"/>
      <c r="E43" s="47"/>
      <c r="F43" s="15">
        <f>Korpótlék!$D$9</f>
        <v>81165</v>
      </c>
      <c r="G43" s="47"/>
      <c r="H43" s="23">
        <f t="shared" si="6"/>
        <v>483898</v>
      </c>
      <c r="I43" s="19">
        <v>39</v>
      </c>
    </row>
    <row r="44" spans="1:9" ht="15.75" thickBot="1" x14ac:dyDescent="0.3">
      <c r="A44" s="20">
        <v>40</v>
      </c>
      <c r="B44" s="54"/>
      <c r="C44" s="43"/>
      <c r="D44" s="48"/>
      <c r="E44" s="48"/>
      <c r="F44" s="21">
        <f>Korpótlék!$D$10</f>
        <v>96625</v>
      </c>
      <c r="G44" s="48"/>
      <c r="H44" s="23">
        <f t="shared" si="6"/>
        <v>499358</v>
      </c>
      <c r="I44" s="22">
        <v>40</v>
      </c>
    </row>
  </sheetData>
  <sheetProtection algorithmName="SHA-512" hashValue="pWJZkLuawS5cSfijd+PkZcmRv4r8lhe/0iJ0QbDnI7IiuK7Vi08npNAKUF+H6vtJjctG0D6HRhyZ9yxpojiBIQ==" saltValue="pKZQuYfLcvrPUUtpM9BpOA==" spinCount="100000" sheet="1" objects="1" scenarios="1"/>
  <mergeCells count="52">
    <mergeCell ref="B41:B44"/>
    <mergeCell ref="C41:C42"/>
    <mergeCell ref="D41:D44"/>
    <mergeCell ref="C43:C44"/>
    <mergeCell ref="B33:B36"/>
    <mergeCell ref="C33:C34"/>
    <mergeCell ref="D33:D36"/>
    <mergeCell ref="C35:C36"/>
    <mergeCell ref="B37:B40"/>
    <mergeCell ref="C37:C38"/>
    <mergeCell ref="D37:D40"/>
    <mergeCell ref="C39:C40"/>
    <mergeCell ref="B25:B28"/>
    <mergeCell ref="C25:C26"/>
    <mergeCell ref="D25:D28"/>
    <mergeCell ref="C27:C28"/>
    <mergeCell ref="B29:B32"/>
    <mergeCell ref="C29:C30"/>
    <mergeCell ref="D29:D32"/>
    <mergeCell ref="C31:C32"/>
    <mergeCell ref="B17:B20"/>
    <mergeCell ref="C17:C18"/>
    <mergeCell ref="D17:D20"/>
    <mergeCell ref="C19:C20"/>
    <mergeCell ref="B21:B24"/>
    <mergeCell ref="C21:C22"/>
    <mergeCell ref="D21:D24"/>
    <mergeCell ref="C23:C24"/>
    <mergeCell ref="H2:H4"/>
    <mergeCell ref="I2:I4"/>
    <mergeCell ref="B5:B8"/>
    <mergeCell ref="C5:C6"/>
    <mergeCell ref="D5:D8"/>
    <mergeCell ref="E5:E44"/>
    <mergeCell ref="G5:G44"/>
    <mergeCell ref="C7:C8"/>
    <mergeCell ref="B9:B12"/>
    <mergeCell ref="C9:C10"/>
    <mergeCell ref="D9:D12"/>
    <mergeCell ref="C11:C12"/>
    <mergeCell ref="B13:B16"/>
    <mergeCell ref="C13:C14"/>
    <mergeCell ref="D13:D16"/>
    <mergeCell ref="C15:C16"/>
    <mergeCell ref="A1:G1"/>
    <mergeCell ref="A2:A4"/>
    <mergeCell ref="B2:B4"/>
    <mergeCell ref="C2:C3"/>
    <mergeCell ref="D2:D4"/>
    <mergeCell ref="E2:E4"/>
    <mergeCell ref="F2:F4"/>
    <mergeCell ref="G2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5" workbookViewId="0">
      <selection activeCell="E5" sqref="E5:E44"/>
    </sheetView>
  </sheetViews>
  <sheetFormatPr defaultRowHeight="15" x14ac:dyDescent="0.25"/>
  <cols>
    <col min="1" max="1" width="10.140625" customWidth="1"/>
    <col min="3" max="3" width="10.5703125" customWidth="1"/>
    <col min="4" max="4" width="27" customWidth="1"/>
    <col min="5" max="5" width="18.140625" customWidth="1"/>
    <col min="6" max="6" width="9.7109375" bestFit="1" customWidth="1"/>
    <col min="7" max="8" width="15.28515625" customWidth="1"/>
    <col min="9" max="9" width="18.42578125" customWidth="1"/>
    <col min="10" max="10" width="10.140625" customWidth="1"/>
  </cols>
  <sheetData>
    <row r="1" spans="1:10" ht="21" thickBot="1" x14ac:dyDescent="0.3">
      <c r="A1" s="49" t="s">
        <v>43</v>
      </c>
      <c r="B1" s="49"/>
      <c r="C1" s="49"/>
      <c r="D1" s="49"/>
      <c r="E1" s="49"/>
      <c r="F1" s="49"/>
      <c r="G1" s="49"/>
      <c r="H1" s="27"/>
    </row>
    <row r="2" spans="1:10" ht="15" customHeight="1" x14ac:dyDescent="0.25">
      <c r="A2" s="35" t="s">
        <v>64</v>
      </c>
      <c r="B2" s="37" t="s">
        <v>6</v>
      </c>
      <c r="C2" s="39" t="s">
        <v>40</v>
      </c>
      <c r="D2" s="50" t="s">
        <v>49</v>
      </c>
      <c r="E2" s="50" t="s">
        <v>50</v>
      </c>
      <c r="F2" s="50" t="s">
        <v>51</v>
      </c>
      <c r="G2" s="39" t="s">
        <v>52</v>
      </c>
      <c r="H2" s="61" t="s">
        <v>71</v>
      </c>
      <c r="I2" s="52" t="s">
        <v>67</v>
      </c>
      <c r="J2" s="44" t="s">
        <v>64</v>
      </c>
    </row>
    <row r="3" spans="1:10" ht="15" customHeight="1" x14ac:dyDescent="0.25">
      <c r="A3" s="36"/>
      <c r="B3" s="38"/>
      <c r="C3" s="40"/>
      <c r="D3" s="51"/>
      <c r="E3" s="51"/>
      <c r="F3" s="51"/>
      <c r="G3" s="40"/>
      <c r="H3" s="62"/>
      <c r="I3" s="53"/>
      <c r="J3" s="45"/>
    </row>
    <row r="4" spans="1:10" x14ac:dyDescent="0.25">
      <c r="A4" s="36"/>
      <c r="B4" s="38"/>
      <c r="C4" s="3" t="s">
        <v>68</v>
      </c>
      <c r="D4" s="51"/>
      <c r="E4" s="51"/>
      <c r="F4" s="51"/>
      <c r="G4" s="40"/>
      <c r="H4" s="63"/>
      <c r="I4" s="53"/>
      <c r="J4" s="45"/>
    </row>
    <row r="5" spans="1:10" x14ac:dyDescent="0.25">
      <c r="A5" s="26"/>
      <c r="B5" s="38" t="s">
        <v>5</v>
      </c>
      <c r="C5" s="42" t="str">
        <f>Tiszt!D4</f>
        <v>X</v>
      </c>
      <c r="D5" s="60"/>
      <c r="E5" s="46">
        <f>Tiszt!$L$4*Tiszthelyettes!$M$2</f>
        <v>57975</v>
      </c>
      <c r="F5" s="15">
        <v>0</v>
      </c>
      <c r="G5" s="46">
        <f>7*Korpótlék!$C$13</f>
        <v>16233</v>
      </c>
      <c r="H5" s="46">
        <f>Korpótlék!$C$15</f>
        <v>23190</v>
      </c>
      <c r="I5" s="24"/>
      <c r="J5" s="25"/>
    </row>
    <row r="6" spans="1:10" x14ac:dyDescent="0.25">
      <c r="A6" s="26"/>
      <c r="B6" s="38"/>
      <c r="C6" s="43"/>
      <c r="D6" s="60"/>
      <c r="E6" s="47"/>
      <c r="F6" s="15">
        <v>0</v>
      </c>
      <c r="G6" s="47"/>
      <c r="H6" s="47"/>
      <c r="I6" s="24"/>
      <c r="J6" s="25"/>
    </row>
    <row r="7" spans="1:10" x14ac:dyDescent="0.25">
      <c r="A7" s="26"/>
      <c r="B7" s="38"/>
      <c r="C7" s="42" t="str">
        <f>Tiszt!D5</f>
        <v>X</v>
      </c>
      <c r="D7" s="60"/>
      <c r="E7" s="47"/>
      <c r="F7" s="15">
        <v>0</v>
      </c>
      <c r="G7" s="47"/>
      <c r="H7" s="47"/>
      <c r="I7" s="24"/>
      <c r="J7" s="25"/>
    </row>
    <row r="8" spans="1:10" x14ac:dyDescent="0.25">
      <c r="A8" s="26"/>
      <c r="B8" s="38"/>
      <c r="C8" s="43"/>
      <c r="D8" s="60"/>
      <c r="E8" s="47"/>
      <c r="F8" s="15">
        <v>0</v>
      </c>
      <c r="G8" s="47"/>
      <c r="H8" s="47"/>
      <c r="I8" s="24"/>
      <c r="J8" s="25"/>
    </row>
    <row r="9" spans="1:10" x14ac:dyDescent="0.25">
      <c r="A9" s="18">
        <v>5</v>
      </c>
      <c r="B9" s="38" t="s">
        <v>8</v>
      </c>
      <c r="C9" s="42">
        <f>Tiszt!D6</f>
        <v>9</v>
      </c>
      <c r="D9" s="41">
        <f>C9*Tiszthelyettes!$M$2</f>
        <v>347850</v>
      </c>
      <c r="E9" s="47"/>
      <c r="F9" s="15">
        <v>0</v>
      </c>
      <c r="G9" s="47"/>
      <c r="H9" s="47"/>
      <c r="I9" s="23">
        <f>$D$9+$E$5+F9+$G$5</f>
        <v>422058</v>
      </c>
      <c r="J9" s="19">
        <v>5</v>
      </c>
    </row>
    <row r="10" spans="1:10" x14ac:dyDescent="0.25">
      <c r="A10" s="18">
        <v>6</v>
      </c>
      <c r="B10" s="38"/>
      <c r="C10" s="43"/>
      <c r="D10" s="41"/>
      <c r="E10" s="47"/>
      <c r="F10" s="15">
        <v>0</v>
      </c>
      <c r="G10" s="47"/>
      <c r="H10" s="47"/>
      <c r="I10" s="23">
        <f t="shared" ref="I10:I12" si="0">$D$9+$E$5+F10+$G$5</f>
        <v>422058</v>
      </c>
      <c r="J10" s="19">
        <v>6</v>
      </c>
    </row>
    <row r="11" spans="1:10" x14ac:dyDescent="0.25">
      <c r="A11" s="18">
        <v>7</v>
      </c>
      <c r="B11" s="38"/>
      <c r="C11" s="42" t="str">
        <f>Tiszt!D7</f>
        <v>hdgy.</v>
      </c>
      <c r="D11" s="41"/>
      <c r="E11" s="47"/>
      <c r="F11" s="15">
        <v>0</v>
      </c>
      <c r="G11" s="47"/>
      <c r="H11" s="47"/>
      <c r="I11" s="23">
        <f t="shared" si="0"/>
        <v>422058</v>
      </c>
      <c r="J11" s="19">
        <v>7</v>
      </c>
    </row>
    <row r="12" spans="1:10" x14ac:dyDescent="0.25">
      <c r="A12" s="18">
        <v>8</v>
      </c>
      <c r="B12" s="38"/>
      <c r="C12" s="43"/>
      <c r="D12" s="41"/>
      <c r="E12" s="47"/>
      <c r="F12" s="15">
        <v>0</v>
      </c>
      <c r="G12" s="47"/>
      <c r="H12" s="47"/>
      <c r="I12" s="23">
        <f t="shared" si="0"/>
        <v>422058</v>
      </c>
      <c r="J12" s="19">
        <v>8</v>
      </c>
    </row>
    <row r="13" spans="1:10" x14ac:dyDescent="0.25">
      <c r="A13" s="18">
        <v>9</v>
      </c>
      <c r="B13" s="38">
        <v>3</v>
      </c>
      <c r="C13" s="42">
        <f>Tiszt!D8</f>
        <v>9.3000000000000007</v>
      </c>
      <c r="D13" s="41">
        <f>C13*Tiszthelyettes!$M$2</f>
        <v>359445</v>
      </c>
      <c r="E13" s="47"/>
      <c r="F13" s="15">
        <v>0</v>
      </c>
      <c r="G13" s="47"/>
      <c r="H13" s="47"/>
      <c r="I13" s="23">
        <f>$D$13+$E$5+F13+$G$5</f>
        <v>433653</v>
      </c>
      <c r="J13" s="19">
        <v>9</v>
      </c>
    </row>
    <row r="14" spans="1:10" x14ac:dyDescent="0.25">
      <c r="A14" s="18">
        <v>10</v>
      </c>
      <c r="B14" s="38"/>
      <c r="C14" s="43"/>
      <c r="D14" s="41"/>
      <c r="E14" s="47"/>
      <c r="F14" s="15">
        <f>Korpótlék!$D$4</f>
        <v>28987.5</v>
      </c>
      <c r="G14" s="47"/>
      <c r="H14" s="47"/>
      <c r="I14" s="23">
        <f t="shared" ref="I14:I16" si="1">$D$13+$E$5+F14+$G$5</f>
        <v>462640.5</v>
      </c>
      <c r="J14" s="19">
        <v>10</v>
      </c>
    </row>
    <row r="15" spans="1:10" x14ac:dyDescent="0.25">
      <c r="A15" s="18">
        <v>11</v>
      </c>
      <c r="B15" s="38"/>
      <c r="C15" s="42" t="str">
        <f>Tiszt!D9</f>
        <v>hdgy.</v>
      </c>
      <c r="D15" s="41"/>
      <c r="E15" s="47"/>
      <c r="F15" s="15">
        <f>Korpótlék!$D$4</f>
        <v>28987.5</v>
      </c>
      <c r="G15" s="47"/>
      <c r="H15" s="47"/>
      <c r="I15" s="23">
        <f t="shared" si="1"/>
        <v>462640.5</v>
      </c>
      <c r="J15" s="19">
        <v>11</v>
      </c>
    </row>
    <row r="16" spans="1:10" x14ac:dyDescent="0.25">
      <c r="A16" s="18">
        <v>12</v>
      </c>
      <c r="B16" s="38"/>
      <c r="C16" s="43"/>
      <c r="D16" s="41"/>
      <c r="E16" s="47"/>
      <c r="F16" s="15">
        <f>Korpótlék!$D$4</f>
        <v>28987.5</v>
      </c>
      <c r="G16" s="47"/>
      <c r="H16" s="47"/>
      <c r="I16" s="23">
        <f t="shared" si="1"/>
        <v>462640.5</v>
      </c>
      <c r="J16" s="19">
        <v>12</v>
      </c>
    </row>
    <row r="17" spans="1:10" x14ac:dyDescent="0.25">
      <c r="A17" s="18">
        <v>13</v>
      </c>
      <c r="B17" s="38" t="s">
        <v>10</v>
      </c>
      <c r="C17" s="42">
        <f>Tiszt!D10</f>
        <v>9.6</v>
      </c>
      <c r="D17" s="41">
        <f>C17*Tiszthelyettes!$M$2</f>
        <v>371040</v>
      </c>
      <c r="E17" s="47"/>
      <c r="F17" s="15">
        <f>Korpótlék!$D$4</f>
        <v>28987.5</v>
      </c>
      <c r="G17" s="47"/>
      <c r="H17" s="47"/>
      <c r="I17" s="23">
        <f>$D$17+$E$5+F17+$G$5</f>
        <v>474235.5</v>
      </c>
      <c r="J17" s="19">
        <v>13</v>
      </c>
    </row>
    <row r="18" spans="1:10" x14ac:dyDescent="0.25">
      <c r="A18" s="18">
        <v>14</v>
      </c>
      <c r="B18" s="38"/>
      <c r="C18" s="43"/>
      <c r="D18" s="41"/>
      <c r="E18" s="47"/>
      <c r="F18" s="15">
        <f>Korpótlék!$D$4</f>
        <v>28987.5</v>
      </c>
      <c r="G18" s="47"/>
      <c r="H18" s="47"/>
      <c r="I18" s="23">
        <f t="shared" ref="I18:I20" si="2">$D$17+$E$5+F18+$G$5</f>
        <v>474235.5</v>
      </c>
      <c r="J18" s="19">
        <v>14</v>
      </c>
    </row>
    <row r="19" spans="1:10" x14ac:dyDescent="0.25">
      <c r="A19" s="18">
        <v>15</v>
      </c>
      <c r="B19" s="38"/>
      <c r="C19" s="42" t="str">
        <f>Tiszt!D11</f>
        <v>hdgy.</v>
      </c>
      <c r="D19" s="41"/>
      <c r="E19" s="47"/>
      <c r="F19" s="15">
        <f>Korpótlék!$D$5</f>
        <v>38650</v>
      </c>
      <c r="G19" s="47"/>
      <c r="H19" s="47"/>
      <c r="I19" s="23">
        <f t="shared" si="2"/>
        <v>483898</v>
      </c>
      <c r="J19" s="19">
        <v>15</v>
      </c>
    </row>
    <row r="20" spans="1:10" x14ac:dyDescent="0.25">
      <c r="A20" s="18">
        <v>16</v>
      </c>
      <c r="B20" s="38"/>
      <c r="C20" s="43"/>
      <c r="D20" s="41"/>
      <c r="E20" s="47"/>
      <c r="F20" s="15">
        <f>Korpótlék!$D$5</f>
        <v>38650</v>
      </c>
      <c r="G20" s="47"/>
      <c r="H20" s="47"/>
      <c r="I20" s="23">
        <f t="shared" si="2"/>
        <v>483898</v>
      </c>
      <c r="J20" s="19">
        <v>16</v>
      </c>
    </row>
    <row r="21" spans="1:10" x14ac:dyDescent="0.25">
      <c r="A21" s="18">
        <v>17</v>
      </c>
      <c r="B21" s="38" t="s">
        <v>12</v>
      </c>
      <c r="C21" s="42">
        <f>Tiszt!D12</f>
        <v>9.9</v>
      </c>
      <c r="D21" s="41">
        <f>C21*Tiszthelyettes!$M$2</f>
        <v>382635</v>
      </c>
      <c r="E21" s="47"/>
      <c r="F21" s="15">
        <f>Korpótlék!$D$5</f>
        <v>38650</v>
      </c>
      <c r="G21" s="47"/>
      <c r="H21" s="47"/>
      <c r="I21" s="23">
        <f>$D$21+$E$5+F21+$G$5</f>
        <v>495493</v>
      </c>
      <c r="J21" s="19">
        <v>17</v>
      </c>
    </row>
    <row r="22" spans="1:10" x14ac:dyDescent="0.25">
      <c r="A22" s="18">
        <v>18</v>
      </c>
      <c r="B22" s="38"/>
      <c r="C22" s="43"/>
      <c r="D22" s="41"/>
      <c r="E22" s="47"/>
      <c r="F22" s="15">
        <f>Korpótlék!$D$5</f>
        <v>38650</v>
      </c>
      <c r="G22" s="47"/>
      <c r="H22" s="47"/>
      <c r="I22" s="23">
        <f t="shared" ref="I22:I24" si="3">$D$21+$E$5+F22+$G$5</f>
        <v>495493</v>
      </c>
      <c r="J22" s="19">
        <v>18</v>
      </c>
    </row>
    <row r="23" spans="1:10" x14ac:dyDescent="0.25">
      <c r="A23" s="18">
        <v>19</v>
      </c>
      <c r="B23" s="38"/>
      <c r="C23" s="42" t="str">
        <f>Tiszt!D13</f>
        <v>fhdgy.</v>
      </c>
      <c r="D23" s="41"/>
      <c r="E23" s="47"/>
      <c r="F23" s="15">
        <f>Korpótlék!$D$5</f>
        <v>38650</v>
      </c>
      <c r="G23" s="47"/>
      <c r="H23" s="47"/>
      <c r="I23" s="23">
        <f t="shared" si="3"/>
        <v>495493</v>
      </c>
      <c r="J23" s="19">
        <v>19</v>
      </c>
    </row>
    <row r="24" spans="1:10" x14ac:dyDescent="0.25">
      <c r="A24" s="18">
        <v>20</v>
      </c>
      <c r="B24" s="38"/>
      <c r="C24" s="43"/>
      <c r="D24" s="41"/>
      <c r="E24" s="47"/>
      <c r="F24" s="15">
        <f>Korpótlék!$D$6</f>
        <v>48312.5</v>
      </c>
      <c r="G24" s="47"/>
      <c r="H24" s="47"/>
      <c r="I24" s="23">
        <f t="shared" si="3"/>
        <v>505155.5</v>
      </c>
      <c r="J24" s="19">
        <v>20</v>
      </c>
    </row>
    <row r="25" spans="1:10" x14ac:dyDescent="0.25">
      <c r="A25" s="18">
        <v>21</v>
      </c>
      <c r="B25" s="38" t="s">
        <v>14</v>
      </c>
      <c r="C25" s="42">
        <f>Tiszt!D14</f>
        <v>10.199999999999999</v>
      </c>
      <c r="D25" s="41">
        <f>C25*Tiszthelyettes!$M$2</f>
        <v>394230</v>
      </c>
      <c r="E25" s="47"/>
      <c r="F25" s="15">
        <f>Korpótlék!$D$6</f>
        <v>48312.5</v>
      </c>
      <c r="G25" s="47"/>
      <c r="H25" s="47"/>
      <c r="I25" s="23">
        <f>$D$25+$E$5+F25+$G$5</f>
        <v>516750.5</v>
      </c>
      <c r="J25" s="19">
        <v>21</v>
      </c>
    </row>
    <row r="26" spans="1:10" x14ac:dyDescent="0.25">
      <c r="A26" s="18">
        <v>22</v>
      </c>
      <c r="B26" s="38"/>
      <c r="C26" s="43"/>
      <c r="D26" s="41"/>
      <c r="E26" s="47"/>
      <c r="F26" s="15">
        <f>Korpótlék!$D$6</f>
        <v>48312.5</v>
      </c>
      <c r="G26" s="47"/>
      <c r="H26" s="47"/>
      <c r="I26" s="23">
        <f t="shared" ref="I26:I28" si="4">$D$25+$E$5+F26+$G$5</f>
        <v>516750.5</v>
      </c>
      <c r="J26" s="19">
        <v>22</v>
      </c>
    </row>
    <row r="27" spans="1:10" x14ac:dyDescent="0.25">
      <c r="A27" s="18">
        <v>23</v>
      </c>
      <c r="B27" s="38"/>
      <c r="C27" s="42" t="str">
        <f>Tiszt!D15</f>
        <v>fhdgy.</v>
      </c>
      <c r="D27" s="41"/>
      <c r="E27" s="47"/>
      <c r="F27" s="15">
        <f>Korpótlék!$D$6</f>
        <v>48312.5</v>
      </c>
      <c r="G27" s="47"/>
      <c r="H27" s="47"/>
      <c r="I27" s="23">
        <f t="shared" si="4"/>
        <v>516750.5</v>
      </c>
      <c r="J27" s="19">
        <v>23</v>
      </c>
    </row>
    <row r="28" spans="1:10" x14ac:dyDescent="0.25">
      <c r="A28" s="18">
        <v>24</v>
      </c>
      <c r="B28" s="38"/>
      <c r="C28" s="43"/>
      <c r="D28" s="41"/>
      <c r="E28" s="47"/>
      <c r="F28" s="15">
        <f>Korpótlék!$D$6</f>
        <v>48312.5</v>
      </c>
      <c r="G28" s="47"/>
      <c r="H28" s="47"/>
      <c r="I28" s="23">
        <f t="shared" si="4"/>
        <v>516750.5</v>
      </c>
      <c r="J28" s="19">
        <v>24</v>
      </c>
    </row>
    <row r="29" spans="1:10" x14ac:dyDescent="0.25">
      <c r="A29" s="18">
        <v>25</v>
      </c>
      <c r="B29" s="38" t="s">
        <v>15</v>
      </c>
      <c r="C29" s="42">
        <f>Tiszt!D16</f>
        <v>10.5</v>
      </c>
      <c r="D29" s="41">
        <f>C29*Tiszthelyettes!$M$2</f>
        <v>405825</v>
      </c>
      <c r="E29" s="47"/>
      <c r="F29" s="15">
        <f>Korpótlék!$D$7</f>
        <v>57975</v>
      </c>
      <c r="G29" s="47"/>
      <c r="H29" s="47"/>
      <c r="I29" s="23">
        <f>$D$29+$E$5+F29+$G$5</f>
        <v>538008</v>
      </c>
      <c r="J29" s="19">
        <v>25</v>
      </c>
    </row>
    <row r="30" spans="1:10" x14ac:dyDescent="0.25">
      <c r="A30" s="18">
        <v>26</v>
      </c>
      <c r="B30" s="38"/>
      <c r="C30" s="43"/>
      <c r="D30" s="41"/>
      <c r="E30" s="47"/>
      <c r="F30" s="15">
        <f>Korpótlék!$D$7</f>
        <v>57975</v>
      </c>
      <c r="G30" s="47"/>
      <c r="H30" s="47"/>
      <c r="I30" s="23">
        <f t="shared" ref="I30:I32" si="5">$D$29+$E$5+F30+$G$5</f>
        <v>538008</v>
      </c>
      <c r="J30" s="19">
        <v>26</v>
      </c>
    </row>
    <row r="31" spans="1:10" x14ac:dyDescent="0.25">
      <c r="A31" s="18">
        <v>27</v>
      </c>
      <c r="B31" s="38"/>
      <c r="C31" s="42" t="str">
        <f>Tiszt!D17</f>
        <v>fhdgy.</v>
      </c>
      <c r="D31" s="41"/>
      <c r="E31" s="47"/>
      <c r="F31" s="15">
        <f>Korpótlék!$D$7</f>
        <v>57975</v>
      </c>
      <c r="G31" s="47"/>
      <c r="H31" s="47"/>
      <c r="I31" s="23">
        <f t="shared" si="5"/>
        <v>538008</v>
      </c>
      <c r="J31" s="19">
        <v>27</v>
      </c>
    </row>
    <row r="32" spans="1:10" x14ac:dyDescent="0.25">
      <c r="A32" s="18">
        <v>28</v>
      </c>
      <c r="B32" s="38"/>
      <c r="C32" s="43"/>
      <c r="D32" s="41"/>
      <c r="E32" s="47"/>
      <c r="F32" s="15">
        <f>Korpótlék!$D$7</f>
        <v>57975</v>
      </c>
      <c r="G32" s="47"/>
      <c r="H32" s="47"/>
      <c r="I32" s="23">
        <f t="shared" si="5"/>
        <v>538008</v>
      </c>
      <c r="J32" s="19">
        <v>28</v>
      </c>
    </row>
    <row r="33" spans="1:10" x14ac:dyDescent="0.25">
      <c r="A33" s="18">
        <v>29</v>
      </c>
      <c r="B33" s="38" t="s">
        <v>16</v>
      </c>
      <c r="C33" s="42">
        <f>Tiszt!D18</f>
        <v>10.8</v>
      </c>
      <c r="D33" s="41">
        <f>C33*Tiszthelyettes!$M$2</f>
        <v>417420</v>
      </c>
      <c r="E33" s="47"/>
      <c r="F33" s="15">
        <f>Korpótlék!$D$7</f>
        <v>57975</v>
      </c>
      <c r="G33" s="47"/>
      <c r="H33" s="47"/>
      <c r="I33" s="23">
        <f>$D$33+$E$5+F33+$G$5</f>
        <v>549603</v>
      </c>
      <c r="J33" s="19">
        <v>29</v>
      </c>
    </row>
    <row r="34" spans="1:10" x14ac:dyDescent="0.25">
      <c r="A34" s="18">
        <v>30</v>
      </c>
      <c r="B34" s="38"/>
      <c r="C34" s="43"/>
      <c r="D34" s="41"/>
      <c r="E34" s="47"/>
      <c r="F34" s="15">
        <f>Korpótlék!$D$8</f>
        <v>69570</v>
      </c>
      <c r="G34" s="47"/>
      <c r="H34" s="47"/>
      <c r="I34" s="23">
        <f t="shared" ref="I34:I36" si="6">$D$33+$E$5+F34+$G$5</f>
        <v>561198</v>
      </c>
      <c r="J34" s="19">
        <v>30</v>
      </c>
    </row>
    <row r="35" spans="1:10" x14ac:dyDescent="0.25">
      <c r="A35" s="18">
        <v>31</v>
      </c>
      <c r="B35" s="38"/>
      <c r="C35" s="42" t="str">
        <f>Tiszt!D19</f>
        <v>szds.</v>
      </c>
      <c r="D35" s="41"/>
      <c r="E35" s="47"/>
      <c r="F35" s="15">
        <f>Korpótlék!$D$8</f>
        <v>69570</v>
      </c>
      <c r="G35" s="47"/>
      <c r="H35" s="47"/>
      <c r="I35" s="23">
        <f t="shared" si="6"/>
        <v>561198</v>
      </c>
      <c r="J35" s="19">
        <v>31</v>
      </c>
    </row>
    <row r="36" spans="1:10" x14ac:dyDescent="0.25">
      <c r="A36" s="18">
        <v>32</v>
      </c>
      <c r="B36" s="38"/>
      <c r="C36" s="43"/>
      <c r="D36" s="41"/>
      <c r="E36" s="47"/>
      <c r="F36" s="15">
        <f>Korpótlék!$D$8</f>
        <v>69570</v>
      </c>
      <c r="G36" s="47"/>
      <c r="H36" s="47"/>
      <c r="I36" s="23">
        <f t="shared" si="6"/>
        <v>561198</v>
      </c>
      <c r="J36" s="19">
        <v>32</v>
      </c>
    </row>
    <row r="37" spans="1:10" x14ac:dyDescent="0.25">
      <c r="A37" s="18">
        <v>33</v>
      </c>
      <c r="B37" s="38" t="s">
        <v>17</v>
      </c>
      <c r="C37" s="42">
        <f>Tiszt!D20</f>
        <v>11.1</v>
      </c>
      <c r="D37" s="41">
        <f>C37*Tiszthelyettes!$M$2</f>
        <v>429015</v>
      </c>
      <c r="E37" s="47"/>
      <c r="F37" s="15">
        <f>Korpótlék!$D$8</f>
        <v>69570</v>
      </c>
      <c r="G37" s="47"/>
      <c r="H37" s="47"/>
      <c r="I37" s="23">
        <f>$D$37+$E$5+F37+$G$5</f>
        <v>572793</v>
      </c>
      <c r="J37" s="19">
        <v>33</v>
      </c>
    </row>
    <row r="38" spans="1:10" x14ac:dyDescent="0.25">
      <c r="A38" s="18">
        <v>34</v>
      </c>
      <c r="B38" s="38"/>
      <c r="C38" s="43"/>
      <c r="D38" s="41"/>
      <c r="E38" s="47"/>
      <c r="F38" s="15">
        <f>Korpótlék!$D$8</f>
        <v>69570</v>
      </c>
      <c r="G38" s="47"/>
      <c r="H38" s="47"/>
      <c r="I38" s="23">
        <f t="shared" ref="I38:I40" si="7">$D$37+$E$5+F38+$G$5</f>
        <v>572793</v>
      </c>
      <c r="J38" s="19">
        <v>34</v>
      </c>
    </row>
    <row r="39" spans="1:10" x14ac:dyDescent="0.25">
      <c r="A39" s="18">
        <v>35</v>
      </c>
      <c r="B39" s="38"/>
      <c r="C39" s="42" t="str">
        <f>Tiszt!D21</f>
        <v>szds.</v>
      </c>
      <c r="D39" s="41"/>
      <c r="E39" s="47"/>
      <c r="F39" s="15">
        <f>Korpótlék!$D$9</f>
        <v>81165</v>
      </c>
      <c r="G39" s="47"/>
      <c r="H39" s="47"/>
      <c r="I39" s="23">
        <f t="shared" si="7"/>
        <v>584388</v>
      </c>
      <c r="J39" s="19">
        <v>35</v>
      </c>
    </row>
    <row r="40" spans="1:10" x14ac:dyDescent="0.25">
      <c r="A40" s="18">
        <v>36</v>
      </c>
      <c r="B40" s="38"/>
      <c r="C40" s="43"/>
      <c r="D40" s="41"/>
      <c r="E40" s="47"/>
      <c r="F40" s="15">
        <f>Korpótlék!$D$9</f>
        <v>81165</v>
      </c>
      <c r="G40" s="47"/>
      <c r="H40" s="47"/>
      <c r="I40" s="23">
        <f t="shared" si="7"/>
        <v>584388</v>
      </c>
      <c r="J40" s="19">
        <v>36</v>
      </c>
    </row>
    <row r="41" spans="1:10" x14ac:dyDescent="0.25">
      <c r="A41" s="18">
        <v>37</v>
      </c>
      <c r="B41" s="38" t="s">
        <v>19</v>
      </c>
      <c r="C41" s="42">
        <f>Tiszt!D22</f>
        <v>11.4</v>
      </c>
      <c r="D41" s="41">
        <f>C41*Tiszthelyettes!$M$2</f>
        <v>440610</v>
      </c>
      <c r="E41" s="47"/>
      <c r="F41" s="15">
        <f>Korpótlék!$D$9</f>
        <v>81165</v>
      </c>
      <c r="G41" s="47"/>
      <c r="H41" s="47"/>
      <c r="I41" s="23">
        <f>$D$41+$E$5+F41+$G$5</f>
        <v>595983</v>
      </c>
      <c r="J41" s="19">
        <v>37</v>
      </c>
    </row>
    <row r="42" spans="1:10" x14ac:dyDescent="0.25">
      <c r="A42" s="18">
        <v>38</v>
      </c>
      <c r="B42" s="38"/>
      <c r="C42" s="43"/>
      <c r="D42" s="41"/>
      <c r="E42" s="47"/>
      <c r="F42" s="15">
        <f>Korpótlék!$D$9</f>
        <v>81165</v>
      </c>
      <c r="G42" s="47"/>
      <c r="H42" s="47"/>
      <c r="I42" s="23">
        <f t="shared" ref="I42:I44" si="8">$D$41+$E$5+F42+$G$5</f>
        <v>595983</v>
      </c>
      <c r="J42" s="19">
        <v>38</v>
      </c>
    </row>
    <row r="43" spans="1:10" x14ac:dyDescent="0.25">
      <c r="A43" s="18">
        <v>39</v>
      </c>
      <c r="B43" s="38"/>
      <c r="C43" s="42" t="str">
        <f>Tiszt!D23</f>
        <v>szds.</v>
      </c>
      <c r="D43" s="41"/>
      <c r="E43" s="47"/>
      <c r="F43" s="15">
        <f>Korpótlék!$D$9</f>
        <v>81165</v>
      </c>
      <c r="G43" s="47"/>
      <c r="H43" s="47"/>
      <c r="I43" s="23">
        <f t="shared" si="8"/>
        <v>595983</v>
      </c>
      <c r="J43" s="19">
        <v>39</v>
      </c>
    </row>
    <row r="44" spans="1:10" ht="15.75" thickBot="1" x14ac:dyDescent="0.3">
      <c r="A44" s="20">
        <v>40</v>
      </c>
      <c r="B44" s="54"/>
      <c r="C44" s="43"/>
      <c r="D44" s="55"/>
      <c r="E44" s="48"/>
      <c r="F44" s="21">
        <f>Korpótlék!$D$10</f>
        <v>96625</v>
      </c>
      <c r="G44" s="48"/>
      <c r="H44" s="48"/>
      <c r="I44" s="23">
        <f t="shared" si="8"/>
        <v>611443</v>
      </c>
      <c r="J44" s="22">
        <v>40</v>
      </c>
    </row>
  </sheetData>
  <sheetProtection algorithmName="SHA-512" hashValue="7wRFyjilN/jhRMkKfixTkBa5/UlttkWDHnK+KcQO28wojNQQ2YnkNQujIA7/1A8XEnJi53Y074FZfpLyuxvWtQ==" saltValue="35Wpt5Q08sOtyh7p8S+/MA==" spinCount="100000" sheet="1" objects="1" scenarios="1"/>
  <mergeCells count="54">
    <mergeCell ref="B41:B44"/>
    <mergeCell ref="C41:C42"/>
    <mergeCell ref="D41:D44"/>
    <mergeCell ref="C43:C44"/>
    <mergeCell ref="H2:H4"/>
    <mergeCell ref="H5:H44"/>
    <mergeCell ref="B33:B36"/>
    <mergeCell ref="C33:C34"/>
    <mergeCell ref="D33:D36"/>
    <mergeCell ref="C35:C36"/>
    <mergeCell ref="B37:B40"/>
    <mergeCell ref="C37:C38"/>
    <mergeCell ref="D37:D40"/>
    <mergeCell ref="C39:C40"/>
    <mergeCell ref="B25:B28"/>
    <mergeCell ref="C25:C26"/>
    <mergeCell ref="D25:D28"/>
    <mergeCell ref="C27:C28"/>
    <mergeCell ref="B29:B32"/>
    <mergeCell ref="C29:C30"/>
    <mergeCell ref="D29:D32"/>
    <mergeCell ref="C31:C32"/>
    <mergeCell ref="B17:B20"/>
    <mergeCell ref="C17:C18"/>
    <mergeCell ref="D17:D20"/>
    <mergeCell ref="C19:C20"/>
    <mergeCell ref="B21:B24"/>
    <mergeCell ref="C21:C22"/>
    <mergeCell ref="D21:D24"/>
    <mergeCell ref="C23:C24"/>
    <mergeCell ref="I2:I4"/>
    <mergeCell ref="J2:J4"/>
    <mergeCell ref="B5:B8"/>
    <mergeCell ref="C5:C6"/>
    <mergeCell ref="D5:D8"/>
    <mergeCell ref="E5:E44"/>
    <mergeCell ref="G5:G44"/>
    <mergeCell ref="C7:C8"/>
    <mergeCell ref="B9:B12"/>
    <mergeCell ref="C9:C10"/>
    <mergeCell ref="D9:D12"/>
    <mergeCell ref="C11:C12"/>
    <mergeCell ref="B13:B16"/>
    <mergeCell ref="C13:C14"/>
    <mergeCell ref="D13:D16"/>
    <mergeCell ref="C15:C16"/>
    <mergeCell ref="A1:G1"/>
    <mergeCell ref="A2:A4"/>
    <mergeCell ref="B2:B4"/>
    <mergeCell ref="C2:C3"/>
    <mergeCell ref="D2:D4"/>
    <mergeCell ref="E2:E4"/>
    <mergeCell ref="F2:F4"/>
    <mergeCell ref="G2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3" workbookViewId="0">
      <selection activeCell="E5" sqref="E5:E44"/>
    </sheetView>
  </sheetViews>
  <sheetFormatPr defaultRowHeight="15" x14ac:dyDescent="0.25"/>
  <cols>
    <col min="1" max="1" width="10.140625" customWidth="1"/>
    <col min="3" max="3" width="10.5703125" customWidth="1"/>
    <col min="4" max="4" width="27" customWidth="1"/>
    <col min="5" max="5" width="18.140625" customWidth="1"/>
    <col min="6" max="6" width="9.7109375" bestFit="1" customWidth="1"/>
    <col min="7" max="8" width="15.28515625" customWidth="1"/>
    <col min="9" max="9" width="18.42578125" customWidth="1"/>
    <col min="10" max="10" width="10.140625" customWidth="1"/>
  </cols>
  <sheetData>
    <row r="1" spans="1:10" ht="21" thickBot="1" x14ac:dyDescent="0.3">
      <c r="A1" s="49" t="s">
        <v>42</v>
      </c>
      <c r="B1" s="49"/>
      <c r="C1" s="49"/>
      <c r="D1" s="49"/>
      <c r="E1" s="49"/>
      <c r="F1" s="49"/>
      <c r="G1" s="49"/>
      <c r="H1" s="27"/>
    </row>
    <row r="2" spans="1:10" ht="15" customHeight="1" x14ac:dyDescent="0.25">
      <c r="A2" s="35" t="s">
        <v>64</v>
      </c>
      <c r="B2" s="37" t="s">
        <v>6</v>
      </c>
      <c r="C2" s="39" t="s">
        <v>40</v>
      </c>
      <c r="D2" s="50" t="s">
        <v>49</v>
      </c>
      <c r="E2" s="50" t="s">
        <v>50</v>
      </c>
      <c r="F2" s="50" t="s">
        <v>51</v>
      </c>
      <c r="G2" s="39" t="s">
        <v>52</v>
      </c>
      <c r="H2" s="61" t="s">
        <v>71</v>
      </c>
      <c r="I2" s="52" t="s">
        <v>67</v>
      </c>
      <c r="J2" s="44" t="s">
        <v>64</v>
      </c>
    </row>
    <row r="3" spans="1:10" ht="15" customHeight="1" x14ac:dyDescent="0.25">
      <c r="A3" s="36"/>
      <c r="B3" s="38"/>
      <c r="C3" s="40"/>
      <c r="D3" s="51"/>
      <c r="E3" s="51"/>
      <c r="F3" s="51"/>
      <c r="G3" s="40"/>
      <c r="H3" s="62"/>
      <c r="I3" s="53"/>
      <c r="J3" s="45"/>
    </row>
    <row r="4" spans="1:10" x14ac:dyDescent="0.25">
      <c r="A4" s="36"/>
      <c r="B4" s="38"/>
      <c r="C4" s="3" t="s">
        <v>2</v>
      </c>
      <c r="D4" s="51"/>
      <c r="E4" s="51"/>
      <c r="F4" s="51"/>
      <c r="G4" s="40"/>
      <c r="H4" s="63"/>
      <c r="I4" s="53"/>
      <c r="J4" s="45"/>
    </row>
    <row r="5" spans="1:10" x14ac:dyDescent="0.25">
      <c r="A5" s="26"/>
      <c r="B5" s="38" t="s">
        <v>5</v>
      </c>
      <c r="C5" s="42" t="str">
        <f>Tiszt!E4</f>
        <v>X</v>
      </c>
      <c r="D5" s="60"/>
      <c r="E5" s="46">
        <f>Tiszt!$L$4*Tiszthelyettes!$M$2</f>
        <v>57975</v>
      </c>
      <c r="F5" s="15">
        <v>0</v>
      </c>
      <c r="G5" s="46">
        <f>7*Korpótlék!$C$13</f>
        <v>16233</v>
      </c>
      <c r="H5" s="46">
        <f>Korpótlék!$C$15</f>
        <v>23190</v>
      </c>
      <c r="I5" s="24"/>
      <c r="J5" s="25"/>
    </row>
    <row r="6" spans="1:10" x14ac:dyDescent="0.25">
      <c r="A6" s="26"/>
      <c r="B6" s="38"/>
      <c r="C6" s="43"/>
      <c r="D6" s="60"/>
      <c r="E6" s="47"/>
      <c r="F6" s="15">
        <v>0</v>
      </c>
      <c r="G6" s="47"/>
      <c r="H6" s="47"/>
      <c r="I6" s="24"/>
      <c r="J6" s="25"/>
    </row>
    <row r="7" spans="1:10" x14ac:dyDescent="0.25">
      <c r="A7" s="26"/>
      <c r="B7" s="38"/>
      <c r="C7" s="42" t="str">
        <f>Tiszt!E5</f>
        <v>X</v>
      </c>
      <c r="D7" s="60"/>
      <c r="E7" s="47"/>
      <c r="F7" s="15">
        <v>0</v>
      </c>
      <c r="G7" s="47"/>
      <c r="H7" s="47"/>
      <c r="I7" s="24"/>
      <c r="J7" s="25"/>
    </row>
    <row r="8" spans="1:10" x14ac:dyDescent="0.25">
      <c r="A8" s="26"/>
      <c r="B8" s="38"/>
      <c r="C8" s="43"/>
      <c r="D8" s="60"/>
      <c r="E8" s="47"/>
      <c r="F8" s="15">
        <v>0</v>
      </c>
      <c r="G8" s="47"/>
      <c r="H8" s="47"/>
      <c r="I8" s="24"/>
      <c r="J8" s="25"/>
    </row>
    <row r="9" spans="1:10" x14ac:dyDescent="0.25">
      <c r="A9" s="26">
        <v>5</v>
      </c>
      <c r="B9" s="38" t="s">
        <v>8</v>
      </c>
      <c r="C9" s="42" t="str">
        <f>Tiszt!E6</f>
        <v>X</v>
      </c>
      <c r="D9" s="60"/>
      <c r="E9" s="47"/>
      <c r="F9" s="15">
        <v>0</v>
      </c>
      <c r="G9" s="47"/>
      <c r="H9" s="47"/>
      <c r="I9" s="24"/>
      <c r="J9" s="25"/>
    </row>
    <row r="10" spans="1:10" x14ac:dyDescent="0.25">
      <c r="A10" s="26">
        <v>6</v>
      </c>
      <c r="B10" s="38"/>
      <c r="C10" s="43"/>
      <c r="D10" s="60"/>
      <c r="E10" s="47"/>
      <c r="F10" s="15">
        <v>0</v>
      </c>
      <c r="G10" s="47"/>
      <c r="H10" s="47"/>
      <c r="I10" s="24"/>
      <c r="J10" s="25"/>
    </row>
    <row r="11" spans="1:10" x14ac:dyDescent="0.25">
      <c r="A11" s="26">
        <v>7</v>
      </c>
      <c r="B11" s="38"/>
      <c r="C11" s="42" t="str">
        <f>Tiszt!E7</f>
        <v>X</v>
      </c>
      <c r="D11" s="60"/>
      <c r="E11" s="47"/>
      <c r="F11" s="15">
        <v>0</v>
      </c>
      <c r="G11" s="47"/>
      <c r="H11" s="47"/>
      <c r="I11" s="24"/>
      <c r="J11" s="25"/>
    </row>
    <row r="12" spans="1:10" x14ac:dyDescent="0.25">
      <c r="A12" s="26">
        <v>8</v>
      </c>
      <c r="B12" s="38"/>
      <c r="C12" s="43"/>
      <c r="D12" s="60"/>
      <c r="E12" s="47"/>
      <c r="F12" s="15">
        <v>0</v>
      </c>
      <c r="G12" s="47"/>
      <c r="H12" s="47"/>
      <c r="I12" s="24"/>
      <c r="J12" s="25"/>
    </row>
    <row r="13" spans="1:10" x14ac:dyDescent="0.25">
      <c r="A13" s="18">
        <v>9</v>
      </c>
      <c r="B13" s="38">
        <v>3</v>
      </c>
      <c r="C13" s="42">
        <f>Tiszt!E8</f>
        <v>10.1</v>
      </c>
      <c r="D13" s="41">
        <f>C13*Tiszthelyettes!$M$2</f>
        <v>390365</v>
      </c>
      <c r="E13" s="47"/>
      <c r="F13" s="15">
        <v>0</v>
      </c>
      <c r="G13" s="47"/>
      <c r="H13" s="47"/>
      <c r="I13" s="23">
        <f>$D$13+$E$5+F13+$G$5</f>
        <v>464573</v>
      </c>
      <c r="J13" s="19">
        <v>9</v>
      </c>
    </row>
    <row r="14" spans="1:10" x14ac:dyDescent="0.25">
      <c r="A14" s="18">
        <v>10</v>
      </c>
      <c r="B14" s="38"/>
      <c r="C14" s="43"/>
      <c r="D14" s="41"/>
      <c r="E14" s="47"/>
      <c r="F14" s="15">
        <f>Korpótlék!$D$4</f>
        <v>28987.5</v>
      </c>
      <c r="G14" s="47"/>
      <c r="H14" s="47"/>
      <c r="I14" s="23">
        <f t="shared" ref="I14:I16" si="0">$D$13+$E$5+F14+$G$5</f>
        <v>493560.5</v>
      </c>
      <c r="J14" s="19">
        <v>10</v>
      </c>
    </row>
    <row r="15" spans="1:10" x14ac:dyDescent="0.25">
      <c r="A15" s="18">
        <v>11</v>
      </c>
      <c r="B15" s="38"/>
      <c r="C15" s="42" t="str">
        <f>Tiszt!E9</f>
        <v>fhdgy.</v>
      </c>
      <c r="D15" s="41"/>
      <c r="E15" s="47"/>
      <c r="F15" s="15">
        <f>Korpótlék!$D$4</f>
        <v>28987.5</v>
      </c>
      <c r="G15" s="47"/>
      <c r="H15" s="47"/>
      <c r="I15" s="23">
        <f t="shared" si="0"/>
        <v>493560.5</v>
      </c>
      <c r="J15" s="19">
        <v>11</v>
      </c>
    </row>
    <row r="16" spans="1:10" x14ac:dyDescent="0.25">
      <c r="A16" s="18">
        <v>12</v>
      </c>
      <c r="B16" s="38"/>
      <c r="C16" s="43"/>
      <c r="D16" s="41"/>
      <c r="E16" s="47"/>
      <c r="F16" s="15">
        <f>Korpótlék!$D$4</f>
        <v>28987.5</v>
      </c>
      <c r="G16" s="47"/>
      <c r="H16" s="47"/>
      <c r="I16" s="23">
        <f t="shared" si="0"/>
        <v>493560.5</v>
      </c>
      <c r="J16" s="19">
        <v>12</v>
      </c>
    </row>
    <row r="17" spans="1:10" x14ac:dyDescent="0.25">
      <c r="A17" s="18">
        <v>13</v>
      </c>
      <c r="B17" s="38" t="s">
        <v>10</v>
      </c>
      <c r="C17" s="42">
        <f>Tiszt!E10</f>
        <v>10.4</v>
      </c>
      <c r="D17" s="41">
        <f>C17*Tiszthelyettes!$M$2</f>
        <v>401960</v>
      </c>
      <c r="E17" s="47"/>
      <c r="F17" s="15">
        <f>Korpótlék!$D$4</f>
        <v>28987.5</v>
      </c>
      <c r="G17" s="47"/>
      <c r="H17" s="47"/>
      <c r="I17" s="23">
        <f>$D$17+$E$5+F17+$G$5</f>
        <v>505155.5</v>
      </c>
      <c r="J17" s="19">
        <v>13</v>
      </c>
    </row>
    <row r="18" spans="1:10" x14ac:dyDescent="0.25">
      <c r="A18" s="18">
        <v>14</v>
      </c>
      <c r="B18" s="38"/>
      <c r="C18" s="43"/>
      <c r="D18" s="41"/>
      <c r="E18" s="47"/>
      <c r="F18" s="15">
        <f>Korpótlék!$D$4</f>
        <v>28987.5</v>
      </c>
      <c r="G18" s="47"/>
      <c r="H18" s="47"/>
      <c r="I18" s="23">
        <f t="shared" ref="I18:I20" si="1">$D$17+$E$5+F18+$G$5</f>
        <v>505155.5</v>
      </c>
      <c r="J18" s="19">
        <v>14</v>
      </c>
    </row>
    <row r="19" spans="1:10" x14ac:dyDescent="0.25">
      <c r="A19" s="18">
        <v>15</v>
      </c>
      <c r="B19" s="38"/>
      <c r="C19" s="42" t="str">
        <f>Tiszt!E11</f>
        <v>fhdgy.</v>
      </c>
      <c r="D19" s="41"/>
      <c r="E19" s="47"/>
      <c r="F19" s="15">
        <f>Korpótlék!$D$5</f>
        <v>38650</v>
      </c>
      <c r="G19" s="47"/>
      <c r="H19" s="47"/>
      <c r="I19" s="23">
        <f t="shared" si="1"/>
        <v>514818</v>
      </c>
      <c r="J19" s="19">
        <v>15</v>
      </c>
    </row>
    <row r="20" spans="1:10" x14ac:dyDescent="0.25">
      <c r="A20" s="18">
        <v>16</v>
      </c>
      <c r="B20" s="38"/>
      <c r="C20" s="43"/>
      <c r="D20" s="41"/>
      <c r="E20" s="47"/>
      <c r="F20" s="15">
        <f>Korpótlék!$D$5</f>
        <v>38650</v>
      </c>
      <c r="G20" s="47"/>
      <c r="H20" s="47"/>
      <c r="I20" s="23">
        <f t="shared" si="1"/>
        <v>514818</v>
      </c>
      <c r="J20" s="19">
        <v>16</v>
      </c>
    </row>
    <row r="21" spans="1:10" x14ac:dyDescent="0.25">
      <c r="A21" s="18">
        <v>17</v>
      </c>
      <c r="B21" s="38" t="s">
        <v>12</v>
      </c>
      <c r="C21" s="42">
        <f>Tiszt!E12</f>
        <v>10.7</v>
      </c>
      <c r="D21" s="41">
        <f>C21*Tiszthelyettes!$M$2</f>
        <v>413555</v>
      </c>
      <c r="E21" s="47"/>
      <c r="F21" s="15">
        <f>Korpótlék!$D$5</f>
        <v>38650</v>
      </c>
      <c r="G21" s="47"/>
      <c r="H21" s="47"/>
      <c r="I21" s="23">
        <f>$D$21+$E$5+F21+$G$5</f>
        <v>526413</v>
      </c>
      <c r="J21" s="19">
        <v>17</v>
      </c>
    </row>
    <row r="22" spans="1:10" x14ac:dyDescent="0.25">
      <c r="A22" s="18">
        <v>18</v>
      </c>
      <c r="B22" s="38"/>
      <c r="C22" s="43"/>
      <c r="D22" s="41"/>
      <c r="E22" s="47"/>
      <c r="F22" s="15">
        <f>Korpótlék!$D$5</f>
        <v>38650</v>
      </c>
      <c r="G22" s="47"/>
      <c r="H22" s="47"/>
      <c r="I22" s="23">
        <f t="shared" ref="I22:I24" si="2">$D$21+$E$5+F22+$G$5</f>
        <v>526413</v>
      </c>
      <c r="J22" s="19">
        <v>18</v>
      </c>
    </row>
    <row r="23" spans="1:10" x14ac:dyDescent="0.25">
      <c r="A23" s="18">
        <v>19</v>
      </c>
      <c r="B23" s="38"/>
      <c r="C23" s="42" t="str">
        <f>Tiszt!E13</f>
        <v>fhdgy.</v>
      </c>
      <c r="D23" s="41"/>
      <c r="E23" s="47"/>
      <c r="F23" s="15">
        <f>Korpótlék!$D$5</f>
        <v>38650</v>
      </c>
      <c r="G23" s="47"/>
      <c r="H23" s="47"/>
      <c r="I23" s="23">
        <f t="shared" si="2"/>
        <v>526413</v>
      </c>
      <c r="J23" s="19">
        <v>19</v>
      </c>
    </row>
    <row r="24" spans="1:10" x14ac:dyDescent="0.25">
      <c r="A24" s="18">
        <v>20</v>
      </c>
      <c r="B24" s="38"/>
      <c r="C24" s="43"/>
      <c r="D24" s="41"/>
      <c r="E24" s="47"/>
      <c r="F24" s="15">
        <f>Korpótlék!$D$6</f>
        <v>48312.5</v>
      </c>
      <c r="G24" s="47"/>
      <c r="H24" s="47"/>
      <c r="I24" s="23">
        <f t="shared" si="2"/>
        <v>536075.5</v>
      </c>
      <c r="J24" s="19">
        <v>20</v>
      </c>
    </row>
    <row r="25" spans="1:10" x14ac:dyDescent="0.25">
      <c r="A25" s="18">
        <v>21</v>
      </c>
      <c r="B25" s="38" t="s">
        <v>14</v>
      </c>
      <c r="C25" s="42">
        <f>Tiszt!E14</f>
        <v>11</v>
      </c>
      <c r="D25" s="41">
        <f>C25*Tiszthelyettes!$M$2</f>
        <v>425150</v>
      </c>
      <c r="E25" s="47"/>
      <c r="F25" s="15">
        <f>Korpótlék!$D$6</f>
        <v>48312.5</v>
      </c>
      <c r="G25" s="47"/>
      <c r="H25" s="47"/>
      <c r="I25" s="23">
        <f>$D$25+$E$5+F25+$G$5</f>
        <v>547670.5</v>
      </c>
      <c r="J25" s="19">
        <v>21</v>
      </c>
    </row>
    <row r="26" spans="1:10" x14ac:dyDescent="0.25">
      <c r="A26" s="18">
        <v>22</v>
      </c>
      <c r="B26" s="38"/>
      <c r="C26" s="43"/>
      <c r="D26" s="41"/>
      <c r="E26" s="47"/>
      <c r="F26" s="15">
        <f>Korpótlék!$D$6</f>
        <v>48312.5</v>
      </c>
      <c r="G26" s="47"/>
      <c r="H26" s="47"/>
      <c r="I26" s="23">
        <f t="shared" ref="I26:I28" si="3">$D$25+$E$5+F26+$G$5</f>
        <v>547670.5</v>
      </c>
      <c r="J26" s="19">
        <v>22</v>
      </c>
    </row>
    <row r="27" spans="1:10" x14ac:dyDescent="0.25">
      <c r="A27" s="18">
        <v>23</v>
      </c>
      <c r="B27" s="38"/>
      <c r="C27" s="42" t="str">
        <f>Tiszt!E15</f>
        <v>szds.</v>
      </c>
      <c r="D27" s="41"/>
      <c r="E27" s="47"/>
      <c r="F27" s="15">
        <f>Korpótlék!$D$6</f>
        <v>48312.5</v>
      </c>
      <c r="G27" s="47"/>
      <c r="H27" s="47"/>
      <c r="I27" s="23">
        <f t="shared" si="3"/>
        <v>547670.5</v>
      </c>
      <c r="J27" s="19">
        <v>23</v>
      </c>
    </row>
    <row r="28" spans="1:10" x14ac:dyDescent="0.25">
      <c r="A28" s="18">
        <v>24</v>
      </c>
      <c r="B28" s="38"/>
      <c r="C28" s="43"/>
      <c r="D28" s="41"/>
      <c r="E28" s="47"/>
      <c r="F28" s="15">
        <f>Korpótlék!$D$6</f>
        <v>48312.5</v>
      </c>
      <c r="G28" s="47"/>
      <c r="H28" s="47"/>
      <c r="I28" s="23">
        <f t="shared" si="3"/>
        <v>547670.5</v>
      </c>
      <c r="J28" s="19">
        <v>24</v>
      </c>
    </row>
    <row r="29" spans="1:10" x14ac:dyDescent="0.25">
      <c r="A29" s="18">
        <v>25</v>
      </c>
      <c r="B29" s="38" t="s">
        <v>15</v>
      </c>
      <c r="C29" s="42">
        <f>Tiszt!E16</f>
        <v>11.3</v>
      </c>
      <c r="D29" s="41">
        <f>C29*Tiszthelyettes!$M$2</f>
        <v>436745</v>
      </c>
      <c r="E29" s="47"/>
      <c r="F29" s="15">
        <f>Korpótlék!$D$7</f>
        <v>57975</v>
      </c>
      <c r="G29" s="47"/>
      <c r="H29" s="47"/>
      <c r="I29" s="23">
        <f>$D$29+$E$5+F29+$G$5</f>
        <v>568928</v>
      </c>
      <c r="J29" s="19">
        <v>25</v>
      </c>
    </row>
    <row r="30" spans="1:10" x14ac:dyDescent="0.25">
      <c r="A30" s="18">
        <v>26</v>
      </c>
      <c r="B30" s="38"/>
      <c r="C30" s="43"/>
      <c r="D30" s="41"/>
      <c r="E30" s="47"/>
      <c r="F30" s="15">
        <f>Korpótlék!$D$7</f>
        <v>57975</v>
      </c>
      <c r="G30" s="47"/>
      <c r="H30" s="47"/>
      <c r="I30" s="23">
        <f t="shared" ref="I30:I32" si="4">$D$29+$E$5+F30+$G$5</f>
        <v>568928</v>
      </c>
      <c r="J30" s="19">
        <v>26</v>
      </c>
    </row>
    <row r="31" spans="1:10" x14ac:dyDescent="0.25">
      <c r="A31" s="18">
        <v>27</v>
      </c>
      <c r="B31" s="38"/>
      <c r="C31" s="42" t="str">
        <f>Tiszt!E17</f>
        <v>szds.</v>
      </c>
      <c r="D31" s="41"/>
      <c r="E31" s="47"/>
      <c r="F31" s="15">
        <f>Korpótlék!$D$7</f>
        <v>57975</v>
      </c>
      <c r="G31" s="47"/>
      <c r="H31" s="47"/>
      <c r="I31" s="23">
        <f t="shared" si="4"/>
        <v>568928</v>
      </c>
      <c r="J31" s="19">
        <v>27</v>
      </c>
    </row>
    <row r="32" spans="1:10" x14ac:dyDescent="0.25">
      <c r="A32" s="18">
        <v>28</v>
      </c>
      <c r="B32" s="38"/>
      <c r="C32" s="43"/>
      <c r="D32" s="41"/>
      <c r="E32" s="47"/>
      <c r="F32" s="15">
        <f>Korpótlék!$D$7</f>
        <v>57975</v>
      </c>
      <c r="G32" s="47"/>
      <c r="H32" s="47"/>
      <c r="I32" s="23">
        <f t="shared" si="4"/>
        <v>568928</v>
      </c>
      <c r="J32" s="19">
        <v>28</v>
      </c>
    </row>
    <row r="33" spans="1:10" x14ac:dyDescent="0.25">
      <c r="A33" s="18">
        <v>29</v>
      </c>
      <c r="B33" s="38" t="s">
        <v>16</v>
      </c>
      <c r="C33" s="42">
        <f>Tiszt!E18</f>
        <v>11.6</v>
      </c>
      <c r="D33" s="41">
        <f>C33*Tiszthelyettes!$M$2</f>
        <v>448340</v>
      </c>
      <c r="E33" s="47"/>
      <c r="F33" s="15">
        <f>Korpótlék!$D$7</f>
        <v>57975</v>
      </c>
      <c r="G33" s="47"/>
      <c r="H33" s="47"/>
      <c r="I33" s="23">
        <f>$D$33+$E$5+F33+$G$5</f>
        <v>580523</v>
      </c>
      <c r="J33" s="19">
        <v>29</v>
      </c>
    </row>
    <row r="34" spans="1:10" x14ac:dyDescent="0.25">
      <c r="A34" s="18">
        <v>30</v>
      </c>
      <c r="B34" s="38"/>
      <c r="C34" s="43"/>
      <c r="D34" s="41"/>
      <c r="E34" s="47"/>
      <c r="F34" s="15">
        <f>Korpótlék!$D$8</f>
        <v>69570</v>
      </c>
      <c r="G34" s="47"/>
      <c r="H34" s="47"/>
      <c r="I34" s="23">
        <f t="shared" ref="I34:I36" si="5">$D$33+$E$5+F34+$G$5</f>
        <v>592118</v>
      </c>
      <c r="J34" s="19">
        <v>30</v>
      </c>
    </row>
    <row r="35" spans="1:10" x14ac:dyDescent="0.25">
      <c r="A35" s="18">
        <v>31</v>
      </c>
      <c r="B35" s="38"/>
      <c r="C35" s="42" t="str">
        <f>Tiszt!E19</f>
        <v>szds.</v>
      </c>
      <c r="D35" s="41"/>
      <c r="E35" s="47"/>
      <c r="F35" s="15">
        <f>Korpótlék!$D$8</f>
        <v>69570</v>
      </c>
      <c r="G35" s="47"/>
      <c r="H35" s="47"/>
      <c r="I35" s="23">
        <f t="shared" si="5"/>
        <v>592118</v>
      </c>
      <c r="J35" s="19">
        <v>31</v>
      </c>
    </row>
    <row r="36" spans="1:10" x14ac:dyDescent="0.25">
      <c r="A36" s="18">
        <v>32</v>
      </c>
      <c r="B36" s="38"/>
      <c r="C36" s="43"/>
      <c r="D36" s="41"/>
      <c r="E36" s="47"/>
      <c r="F36" s="15">
        <f>Korpótlék!$D$8</f>
        <v>69570</v>
      </c>
      <c r="G36" s="47"/>
      <c r="H36" s="47"/>
      <c r="I36" s="23">
        <f t="shared" si="5"/>
        <v>592118</v>
      </c>
      <c r="J36" s="19">
        <v>32</v>
      </c>
    </row>
    <row r="37" spans="1:10" x14ac:dyDescent="0.25">
      <c r="A37" s="18">
        <v>33</v>
      </c>
      <c r="B37" s="38" t="s">
        <v>17</v>
      </c>
      <c r="C37" s="42">
        <f>Tiszt!E20</f>
        <v>11.9</v>
      </c>
      <c r="D37" s="41">
        <f>C37*Tiszthelyettes!$M$2</f>
        <v>459935</v>
      </c>
      <c r="E37" s="47"/>
      <c r="F37" s="15">
        <f>Korpótlék!$D$8</f>
        <v>69570</v>
      </c>
      <c r="G37" s="47"/>
      <c r="H37" s="47"/>
      <c r="I37" s="23">
        <f>$D$37+$E$5+F37+$G$5</f>
        <v>603713</v>
      </c>
      <c r="J37" s="19">
        <v>33</v>
      </c>
    </row>
    <row r="38" spans="1:10" x14ac:dyDescent="0.25">
      <c r="A38" s="18">
        <v>34</v>
      </c>
      <c r="B38" s="38"/>
      <c r="C38" s="43"/>
      <c r="D38" s="41"/>
      <c r="E38" s="47"/>
      <c r="F38" s="15">
        <f>Korpótlék!$D$8</f>
        <v>69570</v>
      </c>
      <c r="G38" s="47"/>
      <c r="H38" s="47"/>
      <c r="I38" s="23">
        <f t="shared" ref="I38:I40" si="6">$D$37+$E$5+F38+$G$5</f>
        <v>603713</v>
      </c>
      <c r="J38" s="19">
        <v>34</v>
      </c>
    </row>
    <row r="39" spans="1:10" x14ac:dyDescent="0.25">
      <c r="A39" s="18">
        <v>35</v>
      </c>
      <c r="B39" s="38"/>
      <c r="C39" s="42" t="str">
        <f>Tiszt!E21</f>
        <v>őrgy.</v>
      </c>
      <c r="D39" s="41"/>
      <c r="E39" s="47"/>
      <c r="F39" s="15">
        <f>Korpótlék!$D$9</f>
        <v>81165</v>
      </c>
      <c r="G39" s="47"/>
      <c r="H39" s="47"/>
      <c r="I39" s="23">
        <f t="shared" si="6"/>
        <v>615308</v>
      </c>
      <c r="J39" s="19">
        <v>35</v>
      </c>
    </row>
    <row r="40" spans="1:10" x14ac:dyDescent="0.25">
      <c r="A40" s="18">
        <v>36</v>
      </c>
      <c r="B40" s="38"/>
      <c r="C40" s="43"/>
      <c r="D40" s="41"/>
      <c r="E40" s="47"/>
      <c r="F40" s="15">
        <f>Korpótlék!$D$9</f>
        <v>81165</v>
      </c>
      <c r="G40" s="47"/>
      <c r="H40" s="47"/>
      <c r="I40" s="23">
        <f t="shared" si="6"/>
        <v>615308</v>
      </c>
      <c r="J40" s="19">
        <v>36</v>
      </c>
    </row>
    <row r="41" spans="1:10" x14ac:dyDescent="0.25">
      <c r="A41" s="18">
        <v>37</v>
      </c>
      <c r="B41" s="38" t="s">
        <v>19</v>
      </c>
      <c r="C41" s="42">
        <f>Tiszt!E22</f>
        <v>12.2</v>
      </c>
      <c r="D41" s="41">
        <f>C41*Tiszthelyettes!$M$2</f>
        <v>471530</v>
      </c>
      <c r="E41" s="47"/>
      <c r="F41" s="15">
        <f>Korpótlék!$D$9</f>
        <v>81165</v>
      </c>
      <c r="G41" s="47"/>
      <c r="H41" s="47"/>
      <c r="I41" s="23">
        <f>$D$41+$E$5+F41+$G$5</f>
        <v>626903</v>
      </c>
      <c r="J41" s="19">
        <v>37</v>
      </c>
    </row>
    <row r="42" spans="1:10" x14ac:dyDescent="0.25">
      <c r="A42" s="18">
        <v>38</v>
      </c>
      <c r="B42" s="38"/>
      <c r="C42" s="43"/>
      <c r="D42" s="41"/>
      <c r="E42" s="47"/>
      <c r="F42" s="15">
        <f>Korpótlék!$D$9</f>
        <v>81165</v>
      </c>
      <c r="G42" s="47"/>
      <c r="H42" s="47"/>
      <c r="I42" s="23">
        <f t="shared" ref="I42:I44" si="7">$D$41+$E$5+F42+$G$5</f>
        <v>626903</v>
      </c>
      <c r="J42" s="19">
        <v>38</v>
      </c>
    </row>
    <row r="43" spans="1:10" x14ac:dyDescent="0.25">
      <c r="A43" s="18">
        <v>39</v>
      </c>
      <c r="B43" s="38"/>
      <c r="C43" s="42" t="str">
        <f>Tiszt!E23</f>
        <v>őrgy.</v>
      </c>
      <c r="D43" s="41"/>
      <c r="E43" s="47"/>
      <c r="F43" s="15">
        <f>Korpótlék!$D$9</f>
        <v>81165</v>
      </c>
      <c r="G43" s="47"/>
      <c r="H43" s="47"/>
      <c r="I43" s="23">
        <f t="shared" si="7"/>
        <v>626903</v>
      </c>
      <c r="J43" s="19">
        <v>39</v>
      </c>
    </row>
    <row r="44" spans="1:10" ht="15.75" thickBot="1" x14ac:dyDescent="0.3">
      <c r="A44" s="20">
        <v>40</v>
      </c>
      <c r="B44" s="54"/>
      <c r="C44" s="43"/>
      <c r="D44" s="55"/>
      <c r="E44" s="48"/>
      <c r="F44" s="21">
        <f>Korpótlék!$D$10</f>
        <v>96625</v>
      </c>
      <c r="G44" s="48"/>
      <c r="H44" s="48"/>
      <c r="I44" s="23">
        <f t="shared" si="7"/>
        <v>642363</v>
      </c>
      <c r="J44" s="22">
        <v>40</v>
      </c>
    </row>
  </sheetData>
  <sheetProtection algorithmName="SHA-512" hashValue="RG/8g3ImaAi8zWJOk4YTePEcbSPq8OiwJmZFrMVxBAJv/Q8ISAIeACE4uYgrpCgfWVHMGuo9jAIGVYEDG0PsFQ==" saltValue="2RJFqhDPOieniYC8x9KlNQ==" spinCount="100000" sheet="1" objects="1" scenarios="1"/>
  <mergeCells count="54">
    <mergeCell ref="B41:B44"/>
    <mergeCell ref="C41:C42"/>
    <mergeCell ref="D41:D44"/>
    <mergeCell ref="C43:C44"/>
    <mergeCell ref="H2:H4"/>
    <mergeCell ref="H5:H44"/>
    <mergeCell ref="B33:B36"/>
    <mergeCell ref="C33:C34"/>
    <mergeCell ref="D33:D36"/>
    <mergeCell ref="C35:C36"/>
    <mergeCell ref="B37:B40"/>
    <mergeCell ref="C37:C38"/>
    <mergeCell ref="D37:D40"/>
    <mergeCell ref="C39:C40"/>
    <mergeCell ref="B25:B28"/>
    <mergeCell ref="C25:C26"/>
    <mergeCell ref="D25:D28"/>
    <mergeCell ref="C27:C28"/>
    <mergeCell ref="B29:B32"/>
    <mergeCell ref="C29:C30"/>
    <mergeCell ref="D29:D32"/>
    <mergeCell ref="C31:C32"/>
    <mergeCell ref="B17:B20"/>
    <mergeCell ref="C17:C18"/>
    <mergeCell ref="D17:D20"/>
    <mergeCell ref="C19:C20"/>
    <mergeCell ref="B21:B24"/>
    <mergeCell ref="C21:C22"/>
    <mergeCell ref="D21:D24"/>
    <mergeCell ref="C23:C24"/>
    <mergeCell ref="I2:I4"/>
    <mergeCell ref="J2:J4"/>
    <mergeCell ref="B5:B8"/>
    <mergeCell ref="C5:C6"/>
    <mergeCell ref="D5:D8"/>
    <mergeCell ref="E5:E44"/>
    <mergeCell ref="G5:G44"/>
    <mergeCell ref="C7:C8"/>
    <mergeCell ref="B9:B12"/>
    <mergeCell ref="C9:C10"/>
    <mergeCell ref="D9:D12"/>
    <mergeCell ref="C11:C12"/>
    <mergeCell ref="B13:B16"/>
    <mergeCell ref="C13:C14"/>
    <mergeCell ref="D13:D16"/>
    <mergeCell ref="C15:C16"/>
    <mergeCell ref="A1:G1"/>
    <mergeCell ref="A2:A4"/>
    <mergeCell ref="B2:B4"/>
    <mergeCell ref="C2:C3"/>
    <mergeCell ref="D2:D4"/>
    <mergeCell ref="E2:E4"/>
    <mergeCell ref="F2:F4"/>
    <mergeCell ref="G2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E5" sqref="E5:E44"/>
    </sheetView>
  </sheetViews>
  <sheetFormatPr defaultRowHeight="15" x14ac:dyDescent="0.25"/>
  <cols>
    <col min="1" max="1" width="10.140625" customWidth="1"/>
    <col min="3" max="3" width="10.5703125" customWidth="1"/>
    <col min="4" max="4" width="27" customWidth="1"/>
    <col min="5" max="5" width="18.140625" customWidth="1"/>
    <col min="6" max="6" width="9.7109375" bestFit="1" customWidth="1"/>
    <col min="7" max="8" width="15.28515625" customWidth="1"/>
    <col min="9" max="9" width="18.42578125" customWidth="1"/>
    <col min="10" max="10" width="10.140625" customWidth="1"/>
  </cols>
  <sheetData>
    <row r="1" spans="1:10" ht="21" thickBot="1" x14ac:dyDescent="0.3">
      <c r="A1" s="49" t="s">
        <v>69</v>
      </c>
      <c r="B1" s="49"/>
      <c r="C1" s="49"/>
      <c r="D1" s="49"/>
      <c r="E1" s="49"/>
      <c r="F1" s="49"/>
      <c r="G1" s="49"/>
      <c r="H1" s="27"/>
    </row>
    <row r="2" spans="1:10" ht="15" customHeight="1" x14ac:dyDescent="0.25">
      <c r="A2" s="35" t="s">
        <v>64</v>
      </c>
      <c r="B2" s="37" t="s">
        <v>6</v>
      </c>
      <c r="C2" s="39" t="s">
        <v>40</v>
      </c>
      <c r="D2" s="50" t="s">
        <v>49</v>
      </c>
      <c r="E2" s="50" t="s">
        <v>50</v>
      </c>
      <c r="F2" s="50" t="s">
        <v>51</v>
      </c>
      <c r="G2" s="39" t="s">
        <v>52</v>
      </c>
      <c r="H2" s="61" t="s">
        <v>71</v>
      </c>
      <c r="I2" s="52" t="s">
        <v>67</v>
      </c>
      <c r="J2" s="44" t="s">
        <v>64</v>
      </c>
    </row>
    <row r="3" spans="1:10" ht="15" customHeight="1" x14ac:dyDescent="0.25">
      <c r="A3" s="36"/>
      <c r="B3" s="38"/>
      <c r="C3" s="40"/>
      <c r="D3" s="51"/>
      <c r="E3" s="51"/>
      <c r="F3" s="51"/>
      <c r="G3" s="40"/>
      <c r="H3" s="62"/>
      <c r="I3" s="53"/>
      <c r="J3" s="45"/>
    </row>
    <row r="4" spans="1:10" x14ac:dyDescent="0.25">
      <c r="A4" s="36"/>
      <c r="B4" s="38"/>
      <c r="C4" s="3" t="s">
        <v>3</v>
      </c>
      <c r="D4" s="51"/>
      <c r="E4" s="51"/>
      <c r="F4" s="51"/>
      <c r="G4" s="40"/>
      <c r="H4" s="63"/>
      <c r="I4" s="53"/>
      <c r="J4" s="45"/>
    </row>
    <row r="5" spans="1:10" x14ac:dyDescent="0.25">
      <c r="A5" s="26"/>
      <c r="B5" s="38" t="s">
        <v>5</v>
      </c>
      <c r="C5" s="42" t="str">
        <f>Tiszt!F4</f>
        <v>X</v>
      </c>
      <c r="D5" s="60"/>
      <c r="E5" s="46">
        <f>Tiszt!$L$2*Tiszthelyettes!$M$2</f>
        <v>38650</v>
      </c>
      <c r="F5" s="15">
        <v>0</v>
      </c>
      <c r="G5" s="46">
        <f>7*Korpótlék!$C$13</f>
        <v>16233</v>
      </c>
      <c r="H5" s="46">
        <f>Korpótlék!$C$15</f>
        <v>23190</v>
      </c>
      <c r="I5" s="24"/>
      <c r="J5" s="25"/>
    </row>
    <row r="6" spans="1:10" x14ac:dyDescent="0.25">
      <c r="A6" s="26"/>
      <c r="B6" s="38"/>
      <c r="C6" s="43"/>
      <c r="D6" s="60"/>
      <c r="E6" s="47"/>
      <c r="F6" s="15">
        <v>0</v>
      </c>
      <c r="G6" s="47"/>
      <c r="H6" s="47"/>
      <c r="I6" s="24"/>
      <c r="J6" s="25"/>
    </row>
    <row r="7" spans="1:10" x14ac:dyDescent="0.25">
      <c r="A7" s="26"/>
      <c r="B7" s="38"/>
      <c r="C7" s="42" t="str">
        <f>Tiszt!F5</f>
        <v>X</v>
      </c>
      <c r="D7" s="60"/>
      <c r="E7" s="47"/>
      <c r="F7" s="15">
        <v>0</v>
      </c>
      <c r="G7" s="47"/>
      <c r="H7" s="47"/>
      <c r="I7" s="24"/>
      <c r="J7" s="25"/>
    </row>
    <row r="8" spans="1:10" x14ac:dyDescent="0.25">
      <c r="A8" s="26"/>
      <c r="B8" s="38"/>
      <c r="C8" s="43"/>
      <c r="D8" s="60"/>
      <c r="E8" s="47"/>
      <c r="F8" s="15">
        <v>0</v>
      </c>
      <c r="G8" s="47"/>
      <c r="H8" s="47"/>
      <c r="I8" s="24"/>
      <c r="J8" s="25"/>
    </row>
    <row r="9" spans="1:10" x14ac:dyDescent="0.25">
      <c r="A9" s="26"/>
      <c r="B9" s="38" t="s">
        <v>8</v>
      </c>
      <c r="C9" s="42" t="str">
        <f>Tiszt!F6</f>
        <v>X</v>
      </c>
      <c r="D9" s="60"/>
      <c r="E9" s="47"/>
      <c r="F9" s="15">
        <v>0</v>
      </c>
      <c r="G9" s="47"/>
      <c r="H9" s="47"/>
      <c r="I9" s="24"/>
      <c r="J9" s="25"/>
    </row>
    <row r="10" spans="1:10" x14ac:dyDescent="0.25">
      <c r="A10" s="26"/>
      <c r="B10" s="38"/>
      <c r="C10" s="43"/>
      <c r="D10" s="60"/>
      <c r="E10" s="47"/>
      <c r="F10" s="15">
        <v>0</v>
      </c>
      <c r="G10" s="47"/>
      <c r="H10" s="47"/>
      <c r="I10" s="24"/>
      <c r="J10" s="25"/>
    </row>
    <row r="11" spans="1:10" x14ac:dyDescent="0.25">
      <c r="A11" s="26"/>
      <c r="B11" s="38"/>
      <c r="C11" s="42" t="str">
        <f>Tiszt!F7</f>
        <v>X</v>
      </c>
      <c r="D11" s="60"/>
      <c r="E11" s="47"/>
      <c r="F11" s="15">
        <v>0</v>
      </c>
      <c r="G11" s="47"/>
      <c r="H11" s="47"/>
      <c r="I11" s="24"/>
      <c r="J11" s="25"/>
    </row>
    <row r="12" spans="1:10" x14ac:dyDescent="0.25">
      <c r="A12" s="26"/>
      <c r="B12" s="38"/>
      <c r="C12" s="43"/>
      <c r="D12" s="60"/>
      <c r="E12" s="47"/>
      <c r="F12" s="15">
        <v>0</v>
      </c>
      <c r="G12" s="47"/>
      <c r="H12" s="47"/>
      <c r="I12" s="24"/>
      <c r="J12" s="25"/>
    </row>
    <row r="13" spans="1:10" x14ac:dyDescent="0.25">
      <c r="A13" s="26"/>
      <c r="B13" s="38">
        <v>3</v>
      </c>
      <c r="C13" s="42" t="str">
        <f>Tiszt!F8</f>
        <v>X</v>
      </c>
      <c r="D13" s="60"/>
      <c r="E13" s="47"/>
      <c r="F13" s="15">
        <v>0</v>
      </c>
      <c r="G13" s="47"/>
      <c r="H13" s="47"/>
      <c r="I13" s="24"/>
      <c r="J13" s="25"/>
    </row>
    <row r="14" spans="1:10" x14ac:dyDescent="0.25">
      <c r="A14" s="26"/>
      <c r="B14" s="38"/>
      <c r="C14" s="43"/>
      <c r="D14" s="60"/>
      <c r="E14" s="47"/>
      <c r="F14" s="15">
        <v>0</v>
      </c>
      <c r="G14" s="47"/>
      <c r="H14" s="47"/>
      <c r="I14" s="24"/>
      <c r="J14" s="25"/>
    </row>
    <row r="15" spans="1:10" x14ac:dyDescent="0.25">
      <c r="A15" s="26"/>
      <c r="B15" s="38"/>
      <c r="C15" s="42" t="str">
        <f>Tiszt!F9</f>
        <v>X</v>
      </c>
      <c r="D15" s="60"/>
      <c r="E15" s="47"/>
      <c r="F15" s="15">
        <v>0</v>
      </c>
      <c r="G15" s="47"/>
      <c r="H15" s="47"/>
      <c r="I15" s="24"/>
      <c r="J15" s="25"/>
    </row>
    <row r="16" spans="1:10" x14ac:dyDescent="0.25">
      <c r="A16" s="26"/>
      <c r="B16" s="38"/>
      <c r="C16" s="43"/>
      <c r="D16" s="60"/>
      <c r="E16" s="47"/>
      <c r="F16" s="15">
        <v>0</v>
      </c>
      <c r="G16" s="47"/>
      <c r="H16" s="47"/>
      <c r="I16" s="24"/>
      <c r="J16" s="25"/>
    </row>
    <row r="17" spans="1:10" x14ac:dyDescent="0.25">
      <c r="A17" s="18">
        <v>13</v>
      </c>
      <c r="B17" s="38" t="s">
        <v>10</v>
      </c>
      <c r="C17" s="42">
        <f>Tiszt!F10</f>
        <v>10.8</v>
      </c>
      <c r="D17" s="41">
        <f>C17*Tiszthelyettes!$M$2</f>
        <v>417420</v>
      </c>
      <c r="E17" s="47"/>
      <c r="F17" s="15">
        <f>Korpótlék!$D$4</f>
        <v>28987.5</v>
      </c>
      <c r="G17" s="47"/>
      <c r="H17" s="47"/>
      <c r="I17" s="23">
        <f>$D$17+$E$5+F17+$G$5</f>
        <v>501290.5</v>
      </c>
      <c r="J17" s="19">
        <v>13</v>
      </c>
    </row>
    <row r="18" spans="1:10" x14ac:dyDescent="0.25">
      <c r="A18" s="18">
        <v>14</v>
      </c>
      <c r="B18" s="38"/>
      <c r="C18" s="43"/>
      <c r="D18" s="41"/>
      <c r="E18" s="47"/>
      <c r="F18" s="15">
        <f>Korpótlék!$D$4</f>
        <v>28987.5</v>
      </c>
      <c r="G18" s="47"/>
      <c r="H18" s="47"/>
      <c r="I18" s="23">
        <f t="shared" ref="I18:I20" si="0">$D$17+$E$5+F18+$G$5</f>
        <v>501290.5</v>
      </c>
      <c r="J18" s="19">
        <v>14</v>
      </c>
    </row>
    <row r="19" spans="1:10" x14ac:dyDescent="0.25">
      <c r="A19" s="18">
        <v>15</v>
      </c>
      <c r="B19" s="38"/>
      <c r="C19" s="42" t="str">
        <f>Tiszt!F11</f>
        <v>szds.</v>
      </c>
      <c r="D19" s="41"/>
      <c r="E19" s="47"/>
      <c r="F19" s="15">
        <f>Korpótlék!$D$5</f>
        <v>38650</v>
      </c>
      <c r="G19" s="47"/>
      <c r="H19" s="47"/>
      <c r="I19" s="23">
        <f t="shared" si="0"/>
        <v>510953</v>
      </c>
      <c r="J19" s="19">
        <v>15</v>
      </c>
    </row>
    <row r="20" spans="1:10" x14ac:dyDescent="0.25">
      <c r="A20" s="18">
        <v>16</v>
      </c>
      <c r="B20" s="38"/>
      <c r="C20" s="43"/>
      <c r="D20" s="41"/>
      <c r="E20" s="47"/>
      <c r="F20" s="15">
        <f>Korpótlék!$D$5</f>
        <v>38650</v>
      </c>
      <c r="G20" s="47"/>
      <c r="H20" s="47"/>
      <c r="I20" s="23">
        <f t="shared" si="0"/>
        <v>510953</v>
      </c>
      <c r="J20" s="19">
        <v>16</v>
      </c>
    </row>
    <row r="21" spans="1:10" x14ac:dyDescent="0.25">
      <c r="A21" s="18">
        <v>17</v>
      </c>
      <c r="B21" s="38" t="s">
        <v>12</v>
      </c>
      <c r="C21" s="42">
        <f>Tiszt!F12</f>
        <v>11.1</v>
      </c>
      <c r="D21" s="41">
        <f>C21*Tiszthelyettes!$M$2</f>
        <v>429015</v>
      </c>
      <c r="E21" s="47"/>
      <c r="F21" s="15">
        <f>Korpótlék!$D$5</f>
        <v>38650</v>
      </c>
      <c r="G21" s="47"/>
      <c r="H21" s="47"/>
      <c r="I21" s="23">
        <f>$D$21+$E$5+F21+$G$5</f>
        <v>522548</v>
      </c>
      <c r="J21" s="19">
        <v>17</v>
      </c>
    </row>
    <row r="22" spans="1:10" x14ac:dyDescent="0.25">
      <c r="A22" s="18">
        <v>18</v>
      </c>
      <c r="B22" s="38"/>
      <c r="C22" s="43"/>
      <c r="D22" s="41"/>
      <c r="E22" s="47"/>
      <c r="F22" s="15">
        <f>Korpótlék!$D$5</f>
        <v>38650</v>
      </c>
      <c r="G22" s="47"/>
      <c r="H22" s="47"/>
      <c r="I22" s="23">
        <f t="shared" ref="I22:I24" si="1">$D$21+$E$5+F22+$G$5</f>
        <v>522548</v>
      </c>
      <c r="J22" s="19">
        <v>18</v>
      </c>
    </row>
    <row r="23" spans="1:10" x14ac:dyDescent="0.25">
      <c r="A23" s="18">
        <v>19</v>
      </c>
      <c r="B23" s="38"/>
      <c r="C23" s="42" t="str">
        <f>Tiszt!F13</f>
        <v>szds.</v>
      </c>
      <c r="D23" s="41"/>
      <c r="E23" s="47"/>
      <c r="F23" s="15">
        <f>Korpótlék!$D$5</f>
        <v>38650</v>
      </c>
      <c r="G23" s="47"/>
      <c r="H23" s="47"/>
      <c r="I23" s="23">
        <f t="shared" si="1"/>
        <v>522548</v>
      </c>
      <c r="J23" s="19">
        <v>19</v>
      </c>
    </row>
    <row r="24" spans="1:10" x14ac:dyDescent="0.25">
      <c r="A24" s="18">
        <v>20</v>
      </c>
      <c r="B24" s="38"/>
      <c r="C24" s="43"/>
      <c r="D24" s="41"/>
      <c r="E24" s="47"/>
      <c r="F24" s="15">
        <f>Korpótlék!$D$6</f>
        <v>48312.5</v>
      </c>
      <c r="G24" s="47"/>
      <c r="H24" s="47"/>
      <c r="I24" s="23">
        <f t="shared" si="1"/>
        <v>532210.5</v>
      </c>
      <c r="J24" s="19">
        <v>20</v>
      </c>
    </row>
    <row r="25" spans="1:10" x14ac:dyDescent="0.25">
      <c r="A25" s="18">
        <v>21</v>
      </c>
      <c r="B25" s="38" t="s">
        <v>14</v>
      </c>
      <c r="C25" s="42">
        <f>Tiszt!F14</f>
        <v>11.4</v>
      </c>
      <c r="D25" s="41">
        <f>C25*Tiszthelyettes!$M$2</f>
        <v>440610</v>
      </c>
      <c r="E25" s="47"/>
      <c r="F25" s="15">
        <f>Korpótlék!$D$6</f>
        <v>48312.5</v>
      </c>
      <c r="G25" s="47"/>
      <c r="H25" s="47"/>
      <c r="I25" s="23">
        <f>$D$25+$E$5+F25+$G$5</f>
        <v>543805.5</v>
      </c>
      <c r="J25" s="19">
        <v>21</v>
      </c>
    </row>
    <row r="26" spans="1:10" x14ac:dyDescent="0.25">
      <c r="A26" s="18">
        <v>22</v>
      </c>
      <c r="B26" s="38"/>
      <c r="C26" s="43"/>
      <c r="D26" s="41"/>
      <c r="E26" s="47"/>
      <c r="F26" s="15">
        <f>Korpótlék!$D$6</f>
        <v>48312.5</v>
      </c>
      <c r="G26" s="47"/>
      <c r="H26" s="47"/>
      <c r="I26" s="23">
        <f t="shared" ref="I26:I28" si="2">$D$25+$E$5+F26+$G$5</f>
        <v>543805.5</v>
      </c>
      <c r="J26" s="19">
        <v>22</v>
      </c>
    </row>
    <row r="27" spans="1:10" x14ac:dyDescent="0.25">
      <c r="A27" s="18">
        <v>23</v>
      </c>
      <c r="B27" s="38"/>
      <c r="C27" s="42" t="str">
        <f>Tiszt!F15</f>
        <v>szds.</v>
      </c>
      <c r="D27" s="41"/>
      <c r="E27" s="47"/>
      <c r="F27" s="15">
        <f>Korpótlék!$D$6</f>
        <v>48312.5</v>
      </c>
      <c r="G27" s="47"/>
      <c r="H27" s="47"/>
      <c r="I27" s="23">
        <f t="shared" si="2"/>
        <v>543805.5</v>
      </c>
      <c r="J27" s="19">
        <v>23</v>
      </c>
    </row>
    <row r="28" spans="1:10" x14ac:dyDescent="0.25">
      <c r="A28" s="18">
        <v>24</v>
      </c>
      <c r="B28" s="38"/>
      <c r="C28" s="43"/>
      <c r="D28" s="41"/>
      <c r="E28" s="47"/>
      <c r="F28" s="15">
        <f>Korpótlék!$D$6</f>
        <v>48312.5</v>
      </c>
      <c r="G28" s="47"/>
      <c r="H28" s="47"/>
      <c r="I28" s="23">
        <f t="shared" si="2"/>
        <v>543805.5</v>
      </c>
      <c r="J28" s="19">
        <v>24</v>
      </c>
    </row>
    <row r="29" spans="1:10" x14ac:dyDescent="0.25">
      <c r="A29" s="18">
        <v>25</v>
      </c>
      <c r="B29" s="38" t="s">
        <v>15</v>
      </c>
      <c r="C29" s="42">
        <f>Tiszt!F16</f>
        <v>11.7</v>
      </c>
      <c r="D29" s="41">
        <f>C29*Tiszthelyettes!$M$2</f>
        <v>452205</v>
      </c>
      <c r="E29" s="47"/>
      <c r="F29" s="15">
        <f>Korpótlék!$D$7</f>
        <v>57975</v>
      </c>
      <c r="G29" s="47"/>
      <c r="H29" s="47"/>
      <c r="I29" s="23">
        <f>$D$29+$E$5+F29+$G$5</f>
        <v>565063</v>
      </c>
      <c r="J29" s="19">
        <v>25</v>
      </c>
    </row>
    <row r="30" spans="1:10" x14ac:dyDescent="0.25">
      <c r="A30" s="18">
        <v>26</v>
      </c>
      <c r="B30" s="38"/>
      <c r="C30" s="43"/>
      <c r="D30" s="41"/>
      <c r="E30" s="47"/>
      <c r="F30" s="15">
        <f>Korpótlék!$D$7</f>
        <v>57975</v>
      </c>
      <c r="G30" s="47"/>
      <c r="H30" s="47"/>
      <c r="I30" s="23">
        <f t="shared" ref="I30:I32" si="3">$D$29+$E$5+F30+$G$5</f>
        <v>565063</v>
      </c>
      <c r="J30" s="19">
        <v>26</v>
      </c>
    </row>
    <row r="31" spans="1:10" x14ac:dyDescent="0.25">
      <c r="A31" s="18">
        <v>27</v>
      </c>
      <c r="B31" s="38"/>
      <c r="C31" s="42" t="str">
        <f>Tiszt!F17</f>
        <v>őrgy.</v>
      </c>
      <c r="D31" s="41"/>
      <c r="E31" s="47"/>
      <c r="F31" s="15">
        <f>Korpótlék!$D$7</f>
        <v>57975</v>
      </c>
      <c r="G31" s="47"/>
      <c r="H31" s="47"/>
      <c r="I31" s="23">
        <f t="shared" si="3"/>
        <v>565063</v>
      </c>
      <c r="J31" s="19">
        <v>27</v>
      </c>
    </row>
    <row r="32" spans="1:10" x14ac:dyDescent="0.25">
      <c r="A32" s="18">
        <v>28</v>
      </c>
      <c r="B32" s="38"/>
      <c r="C32" s="43"/>
      <c r="D32" s="41"/>
      <c r="E32" s="47"/>
      <c r="F32" s="15">
        <f>Korpótlék!$D$7</f>
        <v>57975</v>
      </c>
      <c r="G32" s="47"/>
      <c r="H32" s="47"/>
      <c r="I32" s="23">
        <f t="shared" si="3"/>
        <v>565063</v>
      </c>
      <c r="J32" s="19">
        <v>28</v>
      </c>
    </row>
    <row r="33" spans="1:10" x14ac:dyDescent="0.25">
      <c r="A33" s="18">
        <v>29</v>
      </c>
      <c r="B33" s="38" t="s">
        <v>16</v>
      </c>
      <c r="C33" s="42">
        <f>Tiszt!F18</f>
        <v>12</v>
      </c>
      <c r="D33" s="41">
        <f>C33*Tiszthelyettes!$M$2</f>
        <v>463800</v>
      </c>
      <c r="E33" s="47"/>
      <c r="F33" s="15">
        <f>Korpótlék!$D$7</f>
        <v>57975</v>
      </c>
      <c r="G33" s="47"/>
      <c r="H33" s="47"/>
      <c r="I33" s="23">
        <f>$D$33+$E$5+F33+$G$5</f>
        <v>576658</v>
      </c>
      <c r="J33" s="19">
        <v>29</v>
      </c>
    </row>
    <row r="34" spans="1:10" x14ac:dyDescent="0.25">
      <c r="A34" s="18">
        <v>30</v>
      </c>
      <c r="B34" s="38"/>
      <c r="C34" s="43"/>
      <c r="D34" s="41"/>
      <c r="E34" s="47"/>
      <c r="F34" s="15">
        <f>Korpótlék!$D$8</f>
        <v>69570</v>
      </c>
      <c r="G34" s="47"/>
      <c r="H34" s="47"/>
      <c r="I34" s="23">
        <f t="shared" ref="I34:I36" si="4">$D$33+$E$5+F34+$G$5</f>
        <v>588253</v>
      </c>
      <c r="J34" s="19">
        <v>30</v>
      </c>
    </row>
    <row r="35" spans="1:10" x14ac:dyDescent="0.25">
      <c r="A35" s="18">
        <v>31</v>
      </c>
      <c r="B35" s="38"/>
      <c r="C35" s="42" t="str">
        <f>Tiszt!F19</f>
        <v>őrgy.</v>
      </c>
      <c r="D35" s="41"/>
      <c r="E35" s="47"/>
      <c r="F35" s="15">
        <f>Korpótlék!$D$8</f>
        <v>69570</v>
      </c>
      <c r="G35" s="47"/>
      <c r="H35" s="47"/>
      <c r="I35" s="23">
        <f t="shared" si="4"/>
        <v>588253</v>
      </c>
      <c r="J35" s="19">
        <v>31</v>
      </c>
    </row>
    <row r="36" spans="1:10" x14ac:dyDescent="0.25">
      <c r="A36" s="18">
        <v>32</v>
      </c>
      <c r="B36" s="38"/>
      <c r="C36" s="43"/>
      <c r="D36" s="41"/>
      <c r="E36" s="47"/>
      <c r="F36" s="15">
        <f>Korpótlék!$D$8</f>
        <v>69570</v>
      </c>
      <c r="G36" s="47"/>
      <c r="H36" s="47"/>
      <c r="I36" s="23">
        <f t="shared" si="4"/>
        <v>588253</v>
      </c>
      <c r="J36" s="19">
        <v>32</v>
      </c>
    </row>
    <row r="37" spans="1:10" x14ac:dyDescent="0.25">
      <c r="A37" s="18">
        <v>33</v>
      </c>
      <c r="B37" s="38" t="s">
        <v>17</v>
      </c>
      <c r="C37" s="42">
        <f>Tiszt!F20</f>
        <v>12.3</v>
      </c>
      <c r="D37" s="41">
        <f>C37*Tiszthelyettes!$M$2</f>
        <v>475395</v>
      </c>
      <c r="E37" s="47"/>
      <c r="F37" s="15">
        <f>Korpótlék!$D$8</f>
        <v>69570</v>
      </c>
      <c r="G37" s="47"/>
      <c r="H37" s="47"/>
      <c r="I37" s="23">
        <f>$D$37+$E$5+F37+$G$5</f>
        <v>599848</v>
      </c>
      <c r="J37" s="19">
        <v>33</v>
      </c>
    </row>
    <row r="38" spans="1:10" x14ac:dyDescent="0.25">
      <c r="A38" s="18">
        <v>34</v>
      </c>
      <c r="B38" s="38"/>
      <c r="C38" s="43"/>
      <c r="D38" s="41"/>
      <c r="E38" s="47"/>
      <c r="F38" s="15">
        <f>Korpótlék!$D$8</f>
        <v>69570</v>
      </c>
      <c r="G38" s="47"/>
      <c r="H38" s="47"/>
      <c r="I38" s="23">
        <f t="shared" ref="I38:I40" si="5">$D$37+$E$5+F38+$G$5</f>
        <v>599848</v>
      </c>
      <c r="J38" s="19">
        <v>34</v>
      </c>
    </row>
    <row r="39" spans="1:10" x14ac:dyDescent="0.25">
      <c r="A39" s="18">
        <v>35</v>
      </c>
      <c r="B39" s="38"/>
      <c r="C39" s="42" t="str">
        <f>Tiszt!F21</f>
        <v>alez.</v>
      </c>
      <c r="D39" s="41"/>
      <c r="E39" s="47"/>
      <c r="F39" s="15">
        <f>Korpótlék!$D$9</f>
        <v>81165</v>
      </c>
      <c r="G39" s="47"/>
      <c r="H39" s="47"/>
      <c r="I39" s="23">
        <f t="shared" si="5"/>
        <v>611443</v>
      </c>
      <c r="J39" s="19">
        <v>35</v>
      </c>
    </row>
    <row r="40" spans="1:10" x14ac:dyDescent="0.25">
      <c r="A40" s="18">
        <v>36</v>
      </c>
      <c r="B40" s="38"/>
      <c r="C40" s="43"/>
      <c r="D40" s="41"/>
      <c r="E40" s="47"/>
      <c r="F40" s="15">
        <f>Korpótlék!$D$9</f>
        <v>81165</v>
      </c>
      <c r="G40" s="47"/>
      <c r="H40" s="47"/>
      <c r="I40" s="23">
        <f t="shared" si="5"/>
        <v>611443</v>
      </c>
      <c r="J40" s="19">
        <v>36</v>
      </c>
    </row>
    <row r="41" spans="1:10" x14ac:dyDescent="0.25">
      <c r="A41" s="18">
        <v>37</v>
      </c>
      <c r="B41" s="38" t="s">
        <v>19</v>
      </c>
      <c r="C41" s="42">
        <f>Tiszt!F22</f>
        <v>12.6</v>
      </c>
      <c r="D41" s="41">
        <f>C41*Tiszthelyettes!$M$2</f>
        <v>486990</v>
      </c>
      <c r="E41" s="47"/>
      <c r="F41" s="15">
        <f>Korpótlék!$D$9</f>
        <v>81165</v>
      </c>
      <c r="G41" s="47"/>
      <c r="H41" s="47"/>
      <c r="I41" s="23">
        <f>$D$41+$E$5+F41+$G$5</f>
        <v>623038</v>
      </c>
      <c r="J41" s="19">
        <v>37</v>
      </c>
    </row>
    <row r="42" spans="1:10" x14ac:dyDescent="0.25">
      <c r="A42" s="18">
        <v>38</v>
      </c>
      <c r="B42" s="38"/>
      <c r="C42" s="43"/>
      <c r="D42" s="41"/>
      <c r="E42" s="47"/>
      <c r="F42" s="15">
        <f>Korpótlék!$D$9</f>
        <v>81165</v>
      </c>
      <c r="G42" s="47"/>
      <c r="H42" s="47"/>
      <c r="I42" s="23">
        <f t="shared" ref="I42:I44" si="6">$D$41+$E$5+F42+$G$5</f>
        <v>623038</v>
      </c>
      <c r="J42" s="19">
        <v>38</v>
      </c>
    </row>
    <row r="43" spans="1:10" x14ac:dyDescent="0.25">
      <c r="A43" s="18">
        <v>39</v>
      </c>
      <c r="B43" s="38"/>
      <c r="C43" s="42" t="str">
        <f>Tiszt!F23</f>
        <v>alez.</v>
      </c>
      <c r="D43" s="41"/>
      <c r="E43" s="47"/>
      <c r="F43" s="15">
        <f>Korpótlék!$D$9</f>
        <v>81165</v>
      </c>
      <c r="G43" s="47"/>
      <c r="H43" s="47"/>
      <c r="I43" s="23">
        <f t="shared" si="6"/>
        <v>623038</v>
      </c>
      <c r="J43" s="19">
        <v>39</v>
      </c>
    </row>
    <row r="44" spans="1:10" ht="15.75" thickBot="1" x14ac:dyDescent="0.3">
      <c r="A44" s="20">
        <v>40</v>
      </c>
      <c r="B44" s="54"/>
      <c r="C44" s="43"/>
      <c r="D44" s="55"/>
      <c r="E44" s="48"/>
      <c r="F44" s="21">
        <f>Korpótlék!$D$10</f>
        <v>96625</v>
      </c>
      <c r="G44" s="48"/>
      <c r="H44" s="48"/>
      <c r="I44" s="23">
        <f t="shared" si="6"/>
        <v>638498</v>
      </c>
      <c r="J44" s="22">
        <v>40</v>
      </c>
    </row>
  </sheetData>
  <sheetProtection algorithmName="SHA-512" hashValue="QR+8HALaVxlvOGLM7JG3ZNs3Wdw063/De/phboEapXoPqwPmzST5Cqgttnvlhde5x968gPoeLBMt/9BcKcSq1g==" saltValue="OyEnQvzPRMJSOXPaNm+rYw==" spinCount="100000" sheet="1" objects="1" scenarios="1"/>
  <mergeCells count="54">
    <mergeCell ref="H5:H44"/>
    <mergeCell ref="B37:B40"/>
    <mergeCell ref="C37:C38"/>
    <mergeCell ref="D37:D40"/>
    <mergeCell ref="C39:C40"/>
    <mergeCell ref="C19:C20"/>
    <mergeCell ref="B21:B24"/>
    <mergeCell ref="C21:C22"/>
    <mergeCell ref="D21:D24"/>
    <mergeCell ref="C23:C24"/>
    <mergeCell ref="D9:D12"/>
    <mergeCell ref="C11:C12"/>
    <mergeCell ref="B17:B20"/>
    <mergeCell ref="C17:C18"/>
    <mergeCell ref="D17:D20"/>
    <mergeCell ref="B41:B44"/>
    <mergeCell ref="C41:C42"/>
    <mergeCell ref="D41:D44"/>
    <mergeCell ref="C43:C44"/>
    <mergeCell ref="C33:C34"/>
    <mergeCell ref="D33:D36"/>
    <mergeCell ref="C35:C36"/>
    <mergeCell ref="B25:B28"/>
    <mergeCell ref="C25:C26"/>
    <mergeCell ref="D25:D28"/>
    <mergeCell ref="C27:C28"/>
    <mergeCell ref="B29:B32"/>
    <mergeCell ref="C29:C30"/>
    <mergeCell ref="D29:D32"/>
    <mergeCell ref="C31:C32"/>
    <mergeCell ref="J2:J4"/>
    <mergeCell ref="B5:B8"/>
    <mergeCell ref="C5:C6"/>
    <mergeCell ref="D5:D8"/>
    <mergeCell ref="E5:E44"/>
    <mergeCell ref="G5:G44"/>
    <mergeCell ref="C7:C8"/>
    <mergeCell ref="B9:B12"/>
    <mergeCell ref="C9:C10"/>
    <mergeCell ref="B13:B16"/>
    <mergeCell ref="C13:C14"/>
    <mergeCell ref="D13:D16"/>
    <mergeCell ref="C15:C16"/>
    <mergeCell ref="I2:I4"/>
    <mergeCell ref="H2:H4"/>
    <mergeCell ref="B33:B36"/>
    <mergeCell ref="A1:G1"/>
    <mergeCell ref="A2:A4"/>
    <mergeCell ref="B2:B4"/>
    <mergeCell ref="C2:C3"/>
    <mergeCell ref="D2:D4"/>
    <mergeCell ref="E2:E4"/>
    <mergeCell ref="F2:F4"/>
    <mergeCell ref="G2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L4" sqref="L4"/>
    </sheetView>
  </sheetViews>
  <sheetFormatPr defaultRowHeight="15" x14ac:dyDescent="0.25"/>
  <cols>
    <col min="10" max="10" width="21.140625" bestFit="1" customWidth="1"/>
    <col min="11" max="11" width="10.5703125" customWidth="1"/>
    <col min="12" max="12" width="15.7109375" customWidth="1"/>
    <col min="13" max="13" width="25.42578125" customWidth="1"/>
  </cols>
  <sheetData>
    <row r="1" spans="1:13" ht="42.75" x14ac:dyDescent="0.25">
      <c r="A1" s="64" t="s">
        <v>5</v>
      </c>
      <c r="B1" s="38" t="s">
        <v>6</v>
      </c>
      <c r="C1" s="38" t="s">
        <v>7</v>
      </c>
      <c r="D1" s="38"/>
      <c r="E1" s="38"/>
      <c r="F1" s="38"/>
      <c r="G1" s="38"/>
      <c r="J1" s="4" t="s">
        <v>41</v>
      </c>
      <c r="K1" s="4" t="s">
        <v>40</v>
      </c>
      <c r="L1" s="4" t="s">
        <v>39</v>
      </c>
      <c r="M1" s="16" t="s">
        <v>53</v>
      </c>
    </row>
    <row r="2" spans="1:13" ht="21" x14ac:dyDescent="0.35">
      <c r="A2" s="66"/>
      <c r="B2" s="38"/>
      <c r="C2" s="3" t="s">
        <v>0</v>
      </c>
      <c r="D2" s="2" t="s">
        <v>1</v>
      </c>
      <c r="E2" s="3" t="s">
        <v>2</v>
      </c>
      <c r="F2" s="2" t="s">
        <v>3</v>
      </c>
      <c r="G2" s="3" t="s">
        <v>4</v>
      </c>
      <c r="J2" s="5" t="s">
        <v>44</v>
      </c>
      <c r="K2" s="7" t="s">
        <v>3</v>
      </c>
      <c r="L2" s="7">
        <v>1.5</v>
      </c>
      <c r="M2" s="17">
        <v>38650</v>
      </c>
    </row>
    <row r="3" spans="1:13" x14ac:dyDescent="0.25">
      <c r="A3" s="65"/>
      <c r="B3" s="38"/>
      <c r="C3" s="38"/>
      <c r="D3" s="38"/>
      <c r="E3" s="38"/>
      <c r="F3" s="38"/>
      <c r="G3" s="38"/>
      <c r="J3" s="5" t="s">
        <v>45</v>
      </c>
      <c r="K3" s="7" t="s">
        <v>2</v>
      </c>
      <c r="L3" s="7">
        <v>1.5</v>
      </c>
    </row>
    <row r="4" spans="1:13" x14ac:dyDescent="0.25">
      <c r="A4" s="67" t="s">
        <v>36</v>
      </c>
      <c r="B4" s="38" t="s">
        <v>5</v>
      </c>
      <c r="C4" s="3">
        <v>4.7</v>
      </c>
      <c r="D4" s="2" t="s">
        <v>11</v>
      </c>
      <c r="E4" s="3" t="s">
        <v>11</v>
      </c>
      <c r="F4" s="2" t="s">
        <v>11</v>
      </c>
      <c r="G4" s="3" t="s">
        <v>11</v>
      </c>
      <c r="J4" s="5" t="s">
        <v>46</v>
      </c>
      <c r="K4" s="7" t="s">
        <v>1</v>
      </c>
      <c r="L4" s="7">
        <v>1.35</v>
      </c>
    </row>
    <row r="5" spans="1:13" x14ac:dyDescent="0.25">
      <c r="A5" s="68"/>
      <c r="B5" s="38"/>
      <c r="C5" s="3" t="s">
        <v>23</v>
      </c>
      <c r="D5" s="2" t="s">
        <v>11</v>
      </c>
      <c r="E5" s="3" t="s">
        <v>11</v>
      </c>
      <c r="F5" s="2" t="s">
        <v>11</v>
      </c>
      <c r="G5" s="3" t="s">
        <v>11</v>
      </c>
      <c r="J5" s="6" t="s">
        <v>47</v>
      </c>
      <c r="K5" s="7" t="s">
        <v>0</v>
      </c>
      <c r="L5" s="7">
        <v>1.35</v>
      </c>
    </row>
    <row r="6" spans="1:13" x14ac:dyDescent="0.25">
      <c r="A6" s="64" t="s">
        <v>29</v>
      </c>
      <c r="B6" s="38" t="s">
        <v>8</v>
      </c>
      <c r="C6" s="3">
        <v>4.9000000000000004</v>
      </c>
      <c r="D6" s="2">
        <v>5.4</v>
      </c>
      <c r="E6" s="3" t="s">
        <v>11</v>
      </c>
      <c r="F6" s="2" t="s">
        <v>11</v>
      </c>
      <c r="G6" s="3" t="s">
        <v>11</v>
      </c>
      <c r="J6" s="6" t="s">
        <v>48</v>
      </c>
      <c r="K6" s="7" t="s">
        <v>0</v>
      </c>
      <c r="L6" s="7">
        <v>1.25</v>
      </c>
    </row>
    <row r="7" spans="1:13" x14ac:dyDescent="0.25">
      <c r="A7" s="65"/>
      <c r="B7" s="38"/>
      <c r="C7" s="3" t="s">
        <v>23</v>
      </c>
      <c r="D7" s="2" t="s">
        <v>23</v>
      </c>
      <c r="E7" s="3" t="s">
        <v>11</v>
      </c>
      <c r="F7" s="2" t="s">
        <v>11</v>
      </c>
      <c r="G7" s="3" t="s">
        <v>11</v>
      </c>
    </row>
    <row r="8" spans="1:13" x14ac:dyDescent="0.25">
      <c r="A8" s="64" t="s">
        <v>30</v>
      </c>
      <c r="B8" s="38" t="s">
        <v>9</v>
      </c>
      <c r="C8" s="3">
        <v>5.0999999999999996</v>
      </c>
      <c r="D8" s="2">
        <v>5.6</v>
      </c>
      <c r="E8" s="3">
        <v>6.1</v>
      </c>
      <c r="F8" s="2" t="s">
        <v>11</v>
      </c>
      <c r="G8" s="3" t="s">
        <v>11</v>
      </c>
    </row>
    <row r="9" spans="1:13" x14ac:dyDescent="0.25">
      <c r="A9" s="65"/>
      <c r="B9" s="38"/>
      <c r="C9" s="3" t="s">
        <v>23</v>
      </c>
      <c r="D9" s="2" t="s">
        <v>23</v>
      </c>
      <c r="E9" s="3" t="s">
        <v>24</v>
      </c>
      <c r="F9" s="2" t="s">
        <v>11</v>
      </c>
      <c r="G9" s="3" t="s">
        <v>11</v>
      </c>
    </row>
    <row r="10" spans="1:13" x14ac:dyDescent="0.25">
      <c r="A10" s="64" t="s">
        <v>31</v>
      </c>
      <c r="B10" s="38" t="s">
        <v>10</v>
      </c>
      <c r="C10" s="3">
        <v>5.3</v>
      </c>
      <c r="D10" s="2">
        <v>5.8</v>
      </c>
      <c r="E10" s="3">
        <v>6.3</v>
      </c>
      <c r="F10" s="2">
        <v>7.3</v>
      </c>
      <c r="G10" s="3" t="s">
        <v>11</v>
      </c>
    </row>
    <row r="11" spans="1:13" x14ac:dyDescent="0.25">
      <c r="A11" s="65"/>
      <c r="B11" s="38"/>
      <c r="C11" s="3" t="s">
        <v>23</v>
      </c>
      <c r="D11" s="2" t="s">
        <v>23</v>
      </c>
      <c r="E11" s="3" t="s">
        <v>24</v>
      </c>
      <c r="F11" s="2" t="s">
        <v>25</v>
      </c>
      <c r="G11" s="3" t="s">
        <v>11</v>
      </c>
    </row>
    <row r="12" spans="1:13" x14ac:dyDescent="0.25">
      <c r="A12" s="64" t="s">
        <v>32</v>
      </c>
      <c r="B12" s="38" t="s">
        <v>12</v>
      </c>
      <c r="C12" s="3">
        <v>5.5</v>
      </c>
      <c r="D12" s="2">
        <v>6</v>
      </c>
      <c r="E12" s="3">
        <v>6.5</v>
      </c>
      <c r="F12" s="2">
        <v>7.5</v>
      </c>
      <c r="G12" s="3">
        <v>7.9</v>
      </c>
    </row>
    <row r="13" spans="1:13" x14ac:dyDescent="0.25">
      <c r="A13" s="65"/>
      <c r="B13" s="38"/>
      <c r="C13" s="3" t="s">
        <v>23</v>
      </c>
      <c r="D13" s="2" t="s">
        <v>24</v>
      </c>
      <c r="E13" s="3" t="s">
        <v>24</v>
      </c>
      <c r="F13" s="2" t="s">
        <v>25</v>
      </c>
      <c r="G13" s="3" t="s">
        <v>26</v>
      </c>
    </row>
    <row r="14" spans="1:13" x14ac:dyDescent="0.25">
      <c r="A14" s="69" t="s">
        <v>33</v>
      </c>
      <c r="B14" s="38" t="s">
        <v>14</v>
      </c>
      <c r="C14" s="3">
        <v>5.7</v>
      </c>
      <c r="D14" s="2">
        <v>6.2</v>
      </c>
      <c r="E14" s="3">
        <v>6.7</v>
      </c>
      <c r="F14" s="2">
        <v>7.7</v>
      </c>
      <c r="G14" s="3">
        <v>8.1</v>
      </c>
    </row>
    <row r="15" spans="1:13" x14ac:dyDescent="0.25">
      <c r="A15" s="70"/>
      <c r="B15" s="38"/>
      <c r="C15" s="3" t="s">
        <v>24</v>
      </c>
      <c r="D15" s="2" t="s">
        <v>24</v>
      </c>
      <c r="E15" s="3" t="s">
        <v>25</v>
      </c>
      <c r="F15" s="2" t="s">
        <v>25</v>
      </c>
      <c r="G15" s="3" t="s">
        <v>26</v>
      </c>
    </row>
    <row r="16" spans="1:13" x14ac:dyDescent="0.25">
      <c r="A16" s="64" t="s">
        <v>34</v>
      </c>
      <c r="B16" s="38" t="s">
        <v>15</v>
      </c>
      <c r="C16" s="3">
        <v>5.9</v>
      </c>
      <c r="D16" s="2">
        <v>6.4</v>
      </c>
      <c r="E16" s="3">
        <v>6.9</v>
      </c>
      <c r="F16" s="2">
        <v>7.9</v>
      </c>
      <c r="G16" s="3">
        <v>8.3000000000000007</v>
      </c>
    </row>
    <row r="17" spans="1:7" x14ac:dyDescent="0.25">
      <c r="A17" s="65"/>
      <c r="B17" s="38"/>
      <c r="C17" s="3" t="s">
        <v>24</v>
      </c>
      <c r="D17" s="2" t="s">
        <v>24</v>
      </c>
      <c r="E17" s="3" t="s">
        <v>25</v>
      </c>
      <c r="F17" s="2" t="s">
        <v>27</v>
      </c>
      <c r="G17" s="3" t="s">
        <v>26</v>
      </c>
    </row>
    <row r="18" spans="1:7" x14ac:dyDescent="0.25">
      <c r="A18" s="64" t="s">
        <v>35</v>
      </c>
      <c r="B18" s="38" t="s">
        <v>16</v>
      </c>
      <c r="C18" s="3">
        <v>6.1</v>
      </c>
      <c r="D18" s="2">
        <v>6.6</v>
      </c>
      <c r="E18" s="3">
        <v>7.1</v>
      </c>
      <c r="F18" s="2">
        <v>8.1</v>
      </c>
      <c r="G18" s="3">
        <v>8.5</v>
      </c>
    </row>
    <row r="19" spans="1:7" x14ac:dyDescent="0.25">
      <c r="A19" s="65"/>
      <c r="B19" s="38"/>
      <c r="C19" s="3" t="s">
        <v>24</v>
      </c>
      <c r="D19" s="2" t="s">
        <v>25</v>
      </c>
      <c r="E19" s="3" t="s">
        <v>25</v>
      </c>
      <c r="F19" s="2" t="s">
        <v>27</v>
      </c>
      <c r="G19" s="3" t="s">
        <v>28</v>
      </c>
    </row>
    <row r="20" spans="1:7" x14ac:dyDescent="0.25">
      <c r="A20" s="64" t="s">
        <v>37</v>
      </c>
      <c r="B20" s="38" t="s">
        <v>17</v>
      </c>
      <c r="C20" s="3">
        <v>6.3</v>
      </c>
      <c r="D20" s="2">
        <v>6.8</v>
      </c>
      <c r="E20" s="3">
        <v>7.3</v>
      </c>
      <c r="F20" s="2">
        <v>8.3000000000000007</v>
      </c>
      <c r="G20" s="3">
        <v>8.6999999999999993</v>
      </c>
    </row>
    <row r="21" spans="1:7" x14ac:dyDescent="0.25">
      <c r="A21" s="65"/>
      <c r="B21" s="38"/>
      <c r="C21" s="3" t="s">
        <v>24</v>
      </c>
      <c r="D21" s="2" t="s">
        <v>25</v>
      </c>
      <c r="E21" s="3" t="s">
        <v>27</v>
      </c>
      <c r="F21" s="2" t="s">
        <v>26</v>
      </c>
      <c r="G21" s="3" t="s">
        <v>28</v>
      </c>
    </row>
    <row r="22" spans="1:7" x14ac:dyDescent="0.25">
      <c r="A22" s="64" t="s">
        <v>38</v>
      </c>
      <c r="B22" s="38" t="s">
        <v>19</v>
      </c>
      <c r="C22" s="3">
        <v>6.5</v>
      </c>
      <c r="D22" s="2">
        <v>7</v>
      </c>
      <c r="E22" s="3">
        <v>7.5</v>
      </c>
      <c r="F22" s="2">
        <v>8.5</v>
      </c>
      <c r="G22" s="3">
        <v>8.9</v>
      </c>
    </row>
    <row r="23" spans="1:7" x14ac:dyDescent="0.25">
      <c r="A23" s="65"/>
      <c r="B23" s="38"/>
      <c r="C23" s="3" t="s">
        <v>24</v>
      </c>
      <c r="D23" s="2" t="s">
        <v>25</v>
      </c>
      <c r="E23" s="3" t="s">
        <v>27</v>
      </c>
      <c r="F23" s="2" t="s">
        <v>26</v>
      </c>
      <c r="G23" s="3" t="s">
        <v>28</v>
      </c>
    </row>
  </sheetData>
  <sheetProtection algorithmName="SHA-512" hashValue="jqRZYbO9KDG/upqysV9a4Ie9vyp8o1YqROgulEzMj3C4bGzTnOanETzHNSWnj30q5PK2NR4RjkIR7MM8PR7amw==" saltValue="jj44CMVGZabK6JnwkUtgZg==" spinCount="100000" sheet="1" objects="1" scenarios="1"/>
  <mergeCells count="24">
    <mergeCell ref="B18:B19"/>
    <mergeCell ref="B20:B21"/>
    <mergeCell ref="B1:B3"/>
    <mergeCell ref="C1:G1"/>
    <mergeCell ref="C3:G3"/>
    <mergeCell ref="B4:B5"/>
    <mergeCell ref="B6:B7"/>
    <mergeCell ref="B8:B9"/>
    <mergeCell ref="A22:A23"/>
    <mergeCell ref="A1:A3"/>
    <mergeCell ref="B22:B2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B10:B11"/>
    <mergeCell ref="B12:B13"/>
    <mergeCell ref="B14:B15"/>
    <mergeCell ref="B16:B17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L2" sqref="L2"/>
    </sheetView>
  </sheetViews>
  <sheetFormatPr defaultRowHeight="15" x14ac:dyDescent="0.25"/>
  <cols>
    <col min="10" max="10" width="18" style="1" bestFit="1" customWidth="1"/>
    <col min="11" max="11" width="14.28515625" style="1" customWidth="1"/>
    <col min="12" max="12" width="16.42578125" style="1" bestFit="1" customWidth="1"/>
  </cols>
  <sheetData>
    <row r="1" spans="1:12" ht="28.5" customHeight="1" x14ac:dyDescent="0.25">
      <c r="A1" s="64" t="s">
        <v>5</v>
      </c>
      <c r="B1" s="38" t="s">
        <v>6</v>
      </c>
      <c r="C1" s="38" t="s">
        <v>7</v>
      </c>
      <c r="D1" s="38"/>
      <c r="E1" s="38"/>
      <c r="F1" s="38"/>
      <c r="G1" s="38"/>
      <c r="J1" s="4" t="s">
        <v>41</v>
      </c>
      <c r="K1" s="4" t="s">
        <v>40</v>
      </c>
      <c r="L1" s="4" t="s">
        <v>39</v>
      </c>
    </row>
    <row r="2" spans="1:12" x14ac:dyDescent="0.25">
      <c r="A2" s="66"/>
      <c r="B2" s="38"/>
      <c r="C2" s="3" t="s">
        <v>0</v>
      </c>
      <c r="D2" s="2" t="s">
        <v>1</v>
      </c>
      <c r="E2" s="3" t="s">
        <v>2</v>
      </c>
      <c r="F2" s="2" t="s">
        <v>3</v>
      </c>
      <c r="G2" s="3" t="s">
        <v>4</v>
      </c>
      <c r="J2" s="5" t="s">
        <v>69</v>
      </c>
      <c r="K2" s="28" t="s">
        <v>3</v>
      </c>
      <c r="L2" s="28">
        <v>1</v>
      </c>
    </row>
    <row r="3" spans="1:12" x14ac:dyDescent="0.25">
      <c r="A3" s="65"/>
      <c r="B3" s="38"/>
      <c r="C3" s="38"/>
      <c r="D3" s="38"/>
      <c r="E3" s="38"/>
      <c r="F3" s="38"/>
      <c r="G3" s="38"/>
      <c r="J3" s="33" t="s">
        <v>42</v>
      </c>
      <c r="K3" s="8" t="s">
        <v>2</v>
      </c>
      <c r="L3" s="9">
        <v>1.5</v>
      </c>
    </row>
    <row r="4" spans="1:12" x14ac:dyDescent="0.25">
      <c r="A4" s="67" t="s">
        <v>36</v>
      </c>
      <c r="B4" s="38" t="s">
        <v>5</v>
      </c>
      <c r="C4" s="3">
        <v>7.4</v>
      </c>
      <c r="D4" s="2" t="s">
        <v>11</v>
      </c>
      <c r="E4" s="3" t="s">
        <v>11</v>
      </c>
      <c r="F4" s="2" t="s">
        <v>11</v>
      </c>
      <c r="G4" s="3" t="s">
        <v>11</v>
      </c>
      <c r="J4" s="5" t="s">
        <v>43</v>
      </c>
      <c r="K4" s="10" t="s">
        <v>1</v>
      </c>
      <c r="L4" s="10">
        <v>1.5</v>
      </c>
    </row>
    <row r="5" spans="1:12" x14ac:dyDescent="0.25">
      <c r="A5" s="68"/>
      <c r="B5" s="38"/>
      <c r="C5" s="3" t="s">
        <v>13</v>
      </c>
      <c r="D5" s="2" t="s">
        <v>11</v>
      </c>
      <c r="E5" s="3" t="s">
        <v>11</v>
      </c>
      <c r="F5" s="2" t="s">
        <v>11</v>
      </c>
      <c r="G5" s="3" t="s">
        <v>11</v>
      </c>
    </row>
    <row r="6" spans="1:12" x14ac:dyDescent="0.25">
      <c r="A6" s="64" t="s">
        <v>29</v>
      </c>
      <c r="B6" s="38" t="s">
        <v>8</v>
      </c>
      <c r="C6" s="3">
        <v>7.7</v>
      </c>
      <c r="D6" s="2">
        <v>9</v>
      </c>
      <c r="E6" s="3" t="s">
        <v>11</v>
      </c>
      <c r="F6" s="2" t="s">
        <v>11</v>
      </c>
      <c r="G6" s="3" t="s">
        <v>11</v>
      </c>
    </row>
    <row r="7" spans="1:12" x14ac:dyDescent="0.25">
      <c r="A7" s="65"/>
      <c r="B7" s="38"/>
      <c r="C7" s="3" t="s">
        <v>13</v>
      </c>
      <c r="D7" s="2" t="s">
        <v>13</v>
      </c>
      <c r="E7" s="3" t="s">
        <v>11</v>
      </c>
      <c r="F7" s="2" t="s">
        <v>11</v>
      </c>
      <c r="G7" s="3" t="s">
        <v>11</v>
      </c>
    </row>
    <row r="8" spans="1:12" x14ac:dyDescent="0.25">
      <c r="A8" s="64" t="s">
        <v>30</v>
      </c>
      <c r="B8" s="38" t="s">
        <v>9</v>
      </c>
      <c r="C8" s="3">
        <v>8</v>
      </c>
      <c r="D8" s="2">
        <v>9.3000000000000007</v>
      </c>
      <c r="E8" s="3">
        <v>10.1</v>
      </c>
      <c r="F8" s="2" t="s">
        <v>11</v>
      </c>
      <c r="G8" s="3" t="s">
        <v>11</v>
      </c>
    </row>
    <row r="9" spans="1:12" x14ac:dyDescent="0.25">
      <c r="A9" s="65"/>
      <c r="B9" s="38"/>
      <c r="C9" s="3" t="s">
        <v>13</v>
      </c>
      <c r="D9" s="2" t="s">
        <v>13</v>
      </c>
      <c r="E9" s="3" t="s">
        <v>18</v>
      </c>
      <c r="F9" s="2" t="s">
        <v>11</v>
      </c>
      <c r="G9" s="3" t="s">
        <v>11</v>
      </c>
    </row>
    <row r="10" spans="1:12" x14ac:dyDescent="0.25">
      <c r="A10" s="64" t="s">
        <v>31</v>
      </c>
      <c r="B10" s="38" t="s">
        <v>10</v>
      </c>
      <c r="C10" s="3">
        <v>8.3000000000000007</v>
      </c>
      <c r="D10" s="2">
        <v>9.6</v>
      </c>
      <c r="E10" s="3">
        <v>10.4</v>
      </c>
      <c r="F10" s="2">
        <v>10.8</v>
      </c>
      <c r="G10" s="3" t="s">
        <v>11</v>
      </c>
    </row>
    <row r="11" spans="1:12" x14ac:dyDescent="0.25">
      <c r="A11" s="65"/>
      <c r="B11" s="38"/>
      <c r="C11" s="3" t="s">
        <v>13</v>
      </c>
      <c r="D11" s="2" t="s">
        <v>13</v>
      </c>
      <c r="E11" s="3" t="s">
        <v>18</v>
      </c>
      <c r="F11" s="2" t="s">
        <v>20</v>
      </c>
      <c r="G11" s="3" t="s">
        <v>11</v>
      </c>
    </row>
    <row r="12" spans="1:12" x14ac:dyDescent="0.25">
      <c r="A12" s="64" t="s">
        <v>32</v>
      </c>
      <c r="B12" s="38" t="s">
        <v>12</v>
      </c>
      <c r="C12" s="3">
        <v>8.6</v>
      </c>
      <c r="D12" s="2">
        <v>9.9</v>
      </c>
      <c r="E12" s="3">
        <v>10.7</v>
      </c>
      <c r="F12" s="2">
        <v>11.1</v>
      </c>
      <c r="G12" s="3">
        <v>11.5</v>
      </c>
    </row>
    <row r="13" spans="1:12" x14ac:dyDescent="0.25">
      <c r="A13" s="65"/>
      <c r="B13" s="38"/>
      <c r="C13" s="3" t="s">
        <v>13</v>
      </c>
      <c r="D13" s="2" t="s">
        <v>18</v>
      </c>
      <c r="E13" s="3" t="s">
        <v>18</v>
      </c>
      <c r="F13" s="2" t="s">
        <v>20</v>
      </c>
      <c r="G13" s="3" t="s">
        <v>21</v>
      </c>
    </row>
    <row r="14" spans="1:12" x14ac:dyDescent="0.25">
      <c r="A14" s="69" t="s">
        <v>33</v>
      </c>
      <c r="B14" s="38" t="s">
        <v>14</v>
      </c>
      <c r="C14" s="3">
        <v>8.9</v>
      </c>
      <c r="D14" s="2">
        <v>10.199999999999999</v>
      </c>
      <c r="E14" s="3">
        <v>11</v>
      </c>
      <c r="F14" s="2">
        <v>11.4</v>
      </c>
      <c r="G14" s="3">
        <v>11.8</v>
      </c>
    </row>
    <row r="15" spans="1:12" x14ac:dyDescent="0.25">
      <c r="A15" s="70"/>
      <c r="B15" s="38"/>
      <c r="C15" s="3" t="s">
        <v>18</v>
      </c>
      <c r="D15" s="2" t="s">
        <v>18</v>
      </c>
      <c r="E15" s="3" t="s">
        <v>20</v>
      </c>
      <c r="F15" s="2" t="s">
        <v>20</v>
      </c>
      <c r="G15" s="3" t="s">
        <v>21</v>
      </c>
    </row>
    <row r="16" spans="1:12" x14ac:dyDescent="0.25">
      <c r="A16" s="64" t="s">
        <v>34</v>
      </c>
      <c r="B16" s="38" t="s">
        <v>15</v>
      </c>
      <c r="C16" s="3">
        <v>9.1999999999999993</v>
      </c>
      <c r="D16" s="2">
        <v>10.5</v>
      </c>
      <c r="E16" s="3">
        <v>11.3</v>
      </c>
      <c r="F16" s="2">
        <v>11.7</v>
      </c>
      <c r="G16" s="3">
        <v>12.1</v>
      </c>
    </row>
    <row r="17" spans="1:7" x14ac:dyDescent="0.25">
      <c r="A17" s="65"/>
      <c r="B17" s="38"/>
      <c r="C17" s="3" t="s">
        <v>18</v>
      </c>
      <c r="D17" s="2" t="s">
        <v>18</v>
      </c>
      <c r="E17" s="3" t="s">
        <v>20</v>
      </c>
      <c r="F17" s="2" t="s">
        <v>21</v>
      </c>
      <c r="G17" s="3" t="s">
        <v>21</v>
      </c>
    </row>
    <row r="18" spans="1:7" x14ac:dyDescent="0.25">
      <c r="A18" s="64" t="s">
        <v>35</v>
      </c>
      <c r="B18" s="38" t="s">
        <v>16</v>
      </c>
      <c r="C18" s="3">
        <v>9.5</v>
      </c>
      <c r="D18" s="2">
        <v>10.8</v>
      </c>
      <c r="E18" s="3">
        <v>11.6</v>
      </c>
      <c r="F18" s="2">
        <v>12</v>
      </c>
      <c r="G18" s="3">
        <v>12.4</v>
      </c>
    </row>
    <row r="19" spans="1:7" x14ac:dyDescent="0.25">
      <c r="A19" s="65"/>
      <c r="B19" s="38"/>
      <c r="C19" s="3" t="s">
        <v>18</v>
      </c>
      <c r="D19" s="2" t="s">
        <v>20</v>
      </c>
      <c r="E19" s="3" t="s">
        <v>20</v>
      </c>
      <c r="F19" s="2" t="s">
        <v>21</v>
      </c>
      <c r="G19" s="3" t="s">
        <v>22</v>
      </c>
    </row>
    <row r="20" spans="1:7" x14ac:dyDescent="0.25">
      <c r="A20" s="64" t="s">
        <v>37</v>
      </c>
      <c r="B20" s="38" t="s">
        <v>17</v>
      </c>
      <c r="C20" s="3">
        <v>9.8000000000000007</v>
      </c>
      <c r="D20" s="2">
        <v>11.1</v>
      </c>
      <c r="E20" s="3">
        <v>11.9</v>
      </c>
      <c r="F20" s="2">
        <v>12.3</v>
      </c>
      <c r="G20" s="3">
        <v>12.7</v>
      </c>
    </row>
    <row r="21" spans="1:7" x14ac:dyDescent="0.25">
      <c r="A21" s="65"/>
      <c r="B21" s="38"/>
      <c r="C21" s="3" t="s">
        <v>18</v>
      </c>
      <c r="D21" s="2" t="s">
        <v>20</v>
      </c>
      <c r="E21" s="3" t="s">
        <v>21</v>
      </c>
      <c r="F21" s="2" t="s">
        <v>22</v>
      </c>
      <c r="G21" s="3" t="s">
        <v>22</v>
      </c>
    </row>
    <row r="22" spans="1:7" x14ac:dyDescent="0.25">
      <c r="A22" s="64" t="s">
        <v>38</v>
      </c>
      <c r="B22" s="38" t="s">
        <v>19</v>
      </c>
      <c r="C22" s="3">
        <v>10.1</v>
      </c>
      <c r="D22" s="2">
        <v>11.4</v>
      </c>
      <c r="E22" s="3">
        <v>12.2</v>
      </c>
      <c r="F22" s="2">
        <v>12.6</v>
      </c>
      <c r="G22" s="3">
        <v>13</v>
      </c>
    </row>
    <row r="23" spans="1:7" x14ac:dyDescent="0.25">
      <c r="A23" s="65"/>
      <c r="B23" s="38"/>
      <c r="C23" s="3" t="s">
        <v>18</v>
      </c>
      <c r="D23" s="2" t="s">
        <v>20</v>
      </c>
      <c r="E23" s="3" t="s">
        <v>21</v>
      </c>
      <c r="F23" s="2" t="s">
        <v>22</v>
      </c>
      <c r="G23" s="3" t="s">
        <v>22</v>
      </c>
    </row>
    <row r="25" spans="1:7" ht="30" customHeight="1" x14ac:dyDescent="0.25"/>
    <row r="26" spans="1:7" ht="95.25" customHeight="1" x14ac:dyDescent="0.25"/>
    <row r="29" spans="1:7" ht="36" customHeight="1" x14ac:dyDescent="0.25"/>
  </sheetData>
  <sheetProtection algorithmName="SHA-512" hashValue="p0u6tfZxa28VkTN1uDJow+j2+mVLB8em+EZVjhLgw71lKZSIyY6dxkaNwVlZkxMzYssJQQJ4waZ9foYgOxSeNg==" saltValue="qUzqrPdDe1fOVXjnl7bTZA==" spinCount="100000" sheet="1" objects="1" scenarios="1"/>
  <mergeCells count="24">
    <mergeCell ref="B18:B19"/>
    <mergeCell ref="B20:B21"/>
    <mergeCell ref="B1:B3"/>
    <mergeCell ref="C1:G1"/>
    <mergeCell ref="C3:G3"/>
    <mergeCell ref="B4:B5"/>
    <mergeCell ref="B6:B7"/>
    <mergeCell ref="B8:B9"/>
    <mergeCell ref="A20:A21"/>
    <mergeCell ref="A22:A23"/>
    <mergeCell ref="B22:B23"/>
    <mergeCell ref="A1:A3"/>
    <mergeCell ref="A4:A5"/>
    <mergeCell ref="A6:A7"/>
    <mergeCell ref="A8:A9"/>
    <mergeCell ref="A10:A11"/>
    <mergeCell ref="A12:A13"/>
    <mergeCell ref="A14:A15"/>
    <mergeCell ref="A16:A17"/>
    <mergeCell ref="A18:A19"/>
    <mergeCell ref="B10:B11"/>
    <mergeCell ref="B12:B13"/>
    <mergeCell ref="B14:B15"/>
    <mergeCell ref="B16:B17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20" sqref="F20"/>
    </sheetView>
  </sheetViews>
  <sheetFormatPr defaultRowHeight="15" x14ac:dyDescent="0.25"/>
  <cols>
    <col min="2" max="2" width="10.85546875" customWidth="1"/>
    <col min="4" max="4" width="15.28515625" customWidth="1"/>
  </cols>
  <sheetData>
    <row r="1" spans="1:4" ht="15.75" thickBot="1" x14ac:dyDescent="0.3">
      <c r="A1" s="11"/>
      <c r="B1" s="12" t="s">
        <v>0</v>
      </c>
      <c r="C1" s="12" t="s">
        <v>1</v>
      </c>
    </row>
    <row r="2" spans="1:4" ht="36" customHeight="1" x14ac:dyDescent="0.25">
      <c r="A2" s="71"/>
      <c r="B2" s="71" t="s">
        <v>54</v>
      </c>
      <c r="C2" s="73" t="s">
        <v>55</v>
      </c>
      <c r="D2" s="75" t="s">
        <v>65</v>
      </c>
    </row>
    <row r="3" spans="1:4" ht="15.75" thickBot="1" x14ac:dyDescent="0.3">
      <c r="A3" s="72"/>
      <c r="B3" s="72"/>
      <c r="C3" s="74"/>
      <c r="D3" s="76"/>
    </row>
    <row r="4" spans="1:4" ht="15.75" thickBot="1" x14ac:dyDescent="0.3">
      <c r="A4" s="14" t="s">
        <v>5</v>
      </c>
      <c r="B4" s="13" t="s">
        <v>56</v>
      </c>
      <c r="C4" s="29">
        <v>0.75</v>
      </c>
      <c r="D4" s="30">
        <f>C4*Tiszthelyettes!$M$2</f>
        <v>28987.5</v>
      </c>
    </row>
    <row r="5" spans="1:4" ht="15.75" thickBot="1" x14ac:dyDescent="0.3">
      <c r="A5" s="14" t="s">
        <v>8</v>
      </c>
      <c r="B5" s="13" t="s">
        <v>57</v>
      </c>
      <c r="C5" s="29">
        <v>1</v>
      </c>
      <c r="D5" s="30">
        <f>C5*Tiszthelyettes!$M$2</f>
        <v>38650</v>
      </c>
    </row>
    <row r="6" spans="1:4" ht="15.75" thickBot="1" x14ac:dyDescent="0.3">
      <c r="A6" s="14" t="s">
        <v>9</v>
      </c>
      <c r="B6" s="13" t="s">
        <v>58</v>
      </c>
      <c r="C6" s="29">
        <v>1.25</v>
      </c>
      <c r="D6" s="30">
        <f>C6*Tiszthelyettes!$M$2</f>
        <v>48312.5</v>
      </c>
    </row>
    <row r="7" spans="1:4" ht="15.75" thickBot="1" x14ac:dyDescent="0.3">
      <c r="A7" s="14" t="s">
        <v>10</v>
      </c>
      <c r="B7" s="13" t="s">
        <v>59</v>
      </c>
      <c r="C7" s="29">
        <v>1.5</v>
      </c>
      <c r="D7" s="30">
        <f>C7*Tiszthelyettes!$M$2</f>
        <v>57975</v>
      </c>
    </row>
    <row r="8" spans="1:4" ht="15.75" thickBot="1" x14ac:dyDescent="0.3">
      <c r="A8" s="14" t="s">
        <v>12</v>
      </c>
      <c r="B8" s="13" t="s">
        <v>60</v>
      </c>
      <c r="C8" s="29">
        <v>1.8</v>
      </c>
      <c r="D8" s="30">
        <f>C8*Tiszthelyettes!$M$2</f>
        <v>69570</v>
      </c>
    </row>
    <row r="9" spans="1:4" ht="15.75" thickBot="1" x14ac:dyDescent="0.3">
      <c r="A9" s="14" t="s">
        <v>14</v>
      </c>
      <c r="B9" s="13" t="s">
        <v>61</v>
      </c>
      <c r="C9" s="29">
        <v>2.1</v>
      </c>
      <c r="D9" s="30">
        <f>C9*Tiszthelyettes!$M$2</f>
        <v>81165</v>
      </c>
    </row>
    <row r="10" spans="1:4" ht="15.75" thickBot="1" x14ac:dyDescent="0.3">
      <c r="A10" s="14" t="s">
        <v>15</v>
      </c>
      <c r="B10" s="13" t="s">
        <v>62</v>
      </c>
      <c r="C10" s="29">
        <v>2.5</v>
      </c>
      <c r="D10" s="30">
        <f>C10*Tiszthelyettes!$M$2</f>
        <v>96625</v>
      </c>
    </row>
    <row r="11" spans="1:4" ht="24.75" thickBot="1" x14ac:dyDescent="0.3">
      <c r="A11" s="14" t="s">
        <v>16</v>
      </c>
      <c r="B11" s="13" t="s">
        <v>63</v>
      </c>
      <c r="C11" s="29">
        <v>3.2</v>
      </c>
      <c r="D11" s="31">
        <f>C11*Tiszthelyettes!$M$2</f>
        <v>123680</v>
      </c>
    </row>
    <row r="13" spans="1:4" ht="24" customHeight="1" x14ac:dyDescent="0.25">
      <c r="A13" s="77" t="s">
        <v>66</v>
      </c>
      <c r="B13" s="77"/>
      <c r="C13" s="32">
        <f>(0.005*Tiszthelyettes!$M$2)*12</f>
        <v>2319</v>
      </c>
    </row>
    <row r="15" spans="1:4" x14ac:dyDescent="0.25">
      <c r="A15" t="s">
        <v>70</v>
      </c>
      <c r="C15" s="30">
        <f>0.6*Tiszthelyettes!$M$2</f>
        <v>23190</v>
      </c>
    </row>
  </sheetData>
  <sheetProtection algorithmName="SHA-512" hashValue="bLVoy0+8QXQU7FUq3k6LKX3ZQeeWApGde5Dlm7pneJmlB5EMQ70gx3gXx6WAnzHri76yYthO64RK0qcdKB1tZg==" saltValue="cl5JR+l4LZOAt77e+3owBA==" spinCount="100000" sheet="1" objects="1" scenarios="1"/>
  <mergeCells count="5">
    <mergeCell ref="A2:A3"/>
    <mergeCell ref="B2:B3"/>
    <mergeCell ref="C2:C3"/>
    <mergeCell ref="D2:D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BEO</vt:lpstr>
      <vt:lpstr>GKV</vt:lpstr>
      <vt:lpstr>KÜLSZER</vt:lpstr>
      <vt:lpstr>SZER PK</vt:lpstr>
      <vt:lpstr>RAJPK H.</vt:lpstr>
      <vt:lpstr>RAJPK</vt:lpstr>
      <vt:lpstr>SZOLG PK</vt:lpstr>
      <vt:lpstr>ŐRS PK</vt:lpstr>
      <vt:lpstr>Tiszthelyettes</vt:lpstr>
      <vt:lpstr>Tiszt</vt:lpstr>
      <vt:lpstr>Korpótlék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Misi</dc:creator>
  <cp:lastModifiedBy>Misi</cp:lastModifiedBy>
  <cp:lastPrinted>2015-05-13T12:40:32Z</cp:lastPrinted>
  <dcterms:created xsi:type="dcterms:W3CDTF">2015-05-13T10:28:12Z</dcterms:created>
  <dcterms:modified xsi:type="dcterms:W3CDTF">2015-06-18T17:25:49Z</dcterms:modified>
</cp:coreProperties>
</file>